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HAA\2. Activity Approvals\Banner Hire\8. Booking Calculator\2025-2026\"/>
    </mc:Choice>
  </mc:AlternateContent>
  <xr:revisionPtr revIDLastSave="0" documentId="13_ncr:1_{D1333C23-399E-40FC-9E7B-C02EBE84E496}" xr6:coauthVersionLast="47" xr6:coauthVersionMax="47" xr10:uidLastSave="{00000000-0000-0000-0000-000000000000}"/>
  <bookViews>
    <workbookView xWindow="38280" yWindow="-120" windowWidth="29040" windowHeight="15840" xr2:uid="{F5EA1207-8403-44E4-BB8D-D81EC28AD007}"/>
  </bookViews>
  <sheets>
    <sheet name="Booking Calculations" sheetId="2" r:id="rId1"/>
    <sheet name="Masterlist" sheetId="8" r:id="rId2"/>
    <sheet name="Banner Costs " sheetId="5" state="hidden" r:id="rId3"/>
    <sheet name="Weeks" sheetId="4" state="hidden" r:id="rId4"/>
    <sheet name="Number of Locations" sheetId="6" state="hidden" r:id="rId5"/>
  </sheets>
  <definedNames>
    <definedName name="_xlnm._FilterDatabase" localSheetId="0" hidden="1">'Booking Calculations'!$A$71:$J$79</definedName>
    <definedName name="_xlnm.Print_Area" localSheetId="0">'Booking Calculations'!$A$3:$J$91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5" i="2" l="1"/>
  <c r="H87" i="2"/>
  <c r="H85" i="2"/>
  <c r="H83" i="2"/>
  <c r="H78" i="2"/>
  <c r="H76" i="2"/>
  <c r="H74" i="2"/>
  <c r="G78" i="2"/>
  <c r="G76" i="2"/>
  <c r="G74" i="2"/>
  <c r="H68" i="2"/>
  <c r="H66" i="2"/>
  <c r="H64" i="2"/>
  <c r="H62" i="2"/>
  <c r="H60" i="2"/>
  <c r="J60" i="2" s="1"/>
  <c r="H58" i="2"/>
  <c r="H56" i="2"/>
  <c r="H54" i="2"/>
  <c r="H52" i="2"/>
  <c r="H50" i="2"/>
  <c r="H48" i="2"/>
  <c r="H46" i="2"/>
  <c r="H44" i="2"/>
  <c r="G68" i="2"/>
  <c r="G66" i="2"/>
  <c r="G64" i="2"/>
  <c r="G62" i="2"/>
  <c r="G60" i="2"/>
  <c r="G58" i="2"/>
  <c r="G56" i="2"/>
  <c r="G54" i="2"/>
  <c r="G52" i="2"/>
  <c r="G50" i="2"/>
  <c r="G48" i="2"/>
  <c r="G46" i="2"/>
  <c r="G44" i="2"/>
  <c r="A29" i="2"/>
  <c r="A27" i="2"/>
  <c r="A25" i="2"/>
  <c r="A61" i="2"/>
  <c r="I60" i="2"/>
  <c r="A59" i="2"/>
  <c r="G38" i="2"/>
  <c r="G36" i="2"/>
  <c r="G34" i="2"/>
  <c r="G32" i="2"/>
  <c r="G30" i="2"/>
  <c r="G28" i="2"/>
  <c r="G26" i="2"/>
  <c r="G24" i="2"/>
  <c r="G22" i="2"/>
  <c r="G20" i="2"/>
  <c r="G18" i="2"/>
  <c r="G16" i="2"/>
  <c r="G14" i="2"/>
  <c r="H38" i="2"/>
  <c r="H36" i="2"/>
  <c r="H34" i="2"/>
  <c r="H32" i="2"/>
  <c r="H30" i="2"/>
  <c r="H28" i="2"/>
  <c r="H26" i="2"/>
  <c r="H24" i="2"/>
  <c r="J24" i="2" s="1"/>
  <c r="H22" i="2"/>
  <c r="H20" i="2"/>
  <c r="H18" i="2"/>
  <c r="H16" i="2"/>
  <c r="H14" i="2"/>
  <c r="H12" i="2"/>
  <c r="G12" i="2"/>
  <c r="H10" i="2"/>
  <c r="G10" i="2"/>
  <c r="H8" i="2"/>
  <c r="G8" i="2"/>
  <c r="G6" i="2"/>
  <c r="H6" i="2"/>
  <c r="I24" i="2"/>
  <c r="I44" i="2" l="1"/>
  <c r="J44" i="2"/>
  <c r="J83" i="2" l="1"/>
  <c r="I78" i="2"/>
  <c r="A79" i="2"/>
  <c r="A77" i="2"/>
  <c r="A75" i="2"/>
  <c r="A69" i="2"/>
  <c r="A67" i="2"/>
  <c r="A65" i="2"/>
  <c r="A63" i="2"/>
  <c r="A57" i="2"/>
  <c r="A55" i="2"/>
  <c r="A53" i="2"/>
  <c r="A51" i="2"/>
  <c r="A49" i="2"/>
  <c r="A47" i="2"/>
  <c r="A45" i="2"/>
  <c r="A39" i="2"/>
  <c r="A37" i="2"/>
  <c r="A35" i="2"/>
  <c r="A33" i="2"/>
  <c r="A31" i="2"/>
  <c r="A23" i="2"/>
  <c r="A21" i="2"/>
  <c r="A19" i="2"/>
  <c r="A17" i="2"/>
  <c r="A15" i="2"/>
  <c r="A13" i="2"/>
  <c r="A11" i="2"/>
  <c r="A9" i="2"/>
  <c r="A7" i="2"/>
  <c r="I76" i="2"/>
  <c r="I74" i="2"/>
  <c r="I68" i="2"/>
  <c r="I66" i="2"/>
  <c r="I64" i="2"/>
  <c r="I62" i="2"/>
  <c r="I58" i="2"/>
  <c r="I56" i="2"/>
  <c r="I54" i="2"/>
  <c r="I52" i="2"/>
  <c r="I50" i="2"/>
  <c r="I48" i="2"/>
  <c r="I46" i="2"/>
  <c r="I70" i="2" s="1"/>
  <c r="I38" i="2"/>
  <c r="I36" i="2"/>
  <c r="I34" i="2"/>
  <c r="I32" i="2"/>
  <c r="I30" i="2"/>
  <c r="I28" i="2"/>
  <c r="I26" i="2"/>
  <c r="I22" i="2"/>
  <c r="I20" i="2"/>
  <c r="I18" i="2"/>
  <c r="I16" i="2"/>
  <c r="I14" i="2"/>
  <c r="I12" i="2"/>
  <c r="I10" i="2"/>
  <c r="I8" i="2"/>
  <c r="I6" i="2"/>
  <c r="I80" i="2" l="1"/>
  <c r="I40" i="2"/>
  <c r="J88" i="2"/>
  <c r="J74" i="2" l="1"/>
  <c r="F80" i="2"/>
  <c r="F70" i="2"/>
  <c r="F40" i="2"/>
  <c r="E89" i="2" l="1"/>
  <c r="J16" i="2"/>
  <c r="J26" i="2"/>
  <c r="J76" i="2" l="1"/>
  <c r="J80" i="2" s="1"/>
  <c r="J78" i="2"/>
  <c r="J68" i="2"/>
  <c r="J66" i="2"/>
  <c r="J64" i="2"/>
  <c r="J58" i="2"/>
  <c r="J56" i="2"/>
  <c r="J54" i="2"/>
  <c r="J52" i="2"/>
  <c r="J50" i="2"/>
  <c r="J46" i="2"/>
  <c r="J48" i="2"/>
  <c r="J38" i="2"/>
  <c r="J36" i="2"/>
  <c r="J34" i="2"/>
  <c r="J32" i="2"/>
  <c r="J30" i="2"/>
  <c r="J28" i="2"/>
  <c r="J22" i="2"/>
  <c r="J20" i="2"/>
  <c r="J18" i="2"/>
  <c r="J14" i="2"/>
  <c r="J12" i="2"/>
  <c r="J10" i="2"/>
  <c r="J8" i="2"/>
  <c r="J6" i="2"/>
  <c r="J62" i="2"/>
  <c r="J70" i="2" l="1"/>
  <c r="J89" i="2" s="1"/>
  <c r="J40" i="2"/>
</calcChain>
</file>

<file path=xl/sharedStrings.xml><?xml version="1.0" encoding="utf-8"?>
<sst xmlns="http://schemas.openxmlformats.org/spreadsheetml/2006/main" count="327" uniqueCount="206">
  <si>
    <t>No. of Banners</t>
  </si>
  <si>
    <t>Site</t>
  </si>
  <si>
    <r>
      <rPr>
        <sz val="11"/>
        <color rgb="FF231F20"/>
        <rFont val="TT Commons Pro"/>
        <family val="2"/>
      </rPr>
      <t>Call Out Fee (Replace/Remove banners or flags)</t>
    </r>
  </si>
  <si>
    <r>
      <rPr>
        <sz val="11"/>
        <color rgb="FF231F20"/>
        <rFont val="TT Commons Pro"/>
        <family val="2"/>
      </rPr>
      <t>Disposal of Banners and Flags (following hire period)</t>
    </r>
  </si>
  <si>
    <r>
      <rPr>
        <sz val="11"/>
        <color rgb="FF231F20"/>
        <rFont val="TT Commons Pro"/>
        <family val="2"/>
      </rPr>
      <t>Delivery of Banners and Flags (following hire period) *within Perth Metropolitan Area</t>
    </r>
  </si>
  <si>
    <r>
      <rPr>
        <b/>
        <sz val="11"/>
        <color rgb="FFFFFFFF"/>
        <rFont val="Arial"/>
        <family val="2"/>
      </rPr>
      <t>ADDITIONAL FEES AND CHARGES</t>
    </r>
  </si>
  <si>
    <r>
      <rPr>
        <sz val="11"/>
        <color rgb="FF231F20"/>
        <rFont val="TT Commons Pro"/>
        <family val="2"/>
      </rPr>
      <t>Between Lake St and William St</t>
    </r>
  </si>
  <si>
    <r>
      <rPr>
        <sz val="11"/>
        <color rgb="FF231F20"/>
        <rFont val="TT Commons Pro"/>
        <family val="2"/>
      </rPr>
      <t>James St</t>
    </r>
  </si>
  <si>
    <r>
      <rPr>
        <sz val="11"/>
        <color rgb="FF231F20"/>
        <rFont val="TT Commons Pro"/>
        <family val="2"/>
      </rPr>
      <t>S1</t>
    </r>
  </si>
  <si>
    <r>
      <rPr>
        <sz val="11"/>
        <color rgb="FF231F20"/>
        <rFont val="TT Commons Pro"/>
        <family val="2"/>
      </rPr>
      <t>Corner of Lake St and James St</t>
    </r>
  </si>
  <si>
    <r>
      <rPr>
        <sz val="11"/>
        <color rgb="FF231F20"/>
        <rFont val="TT Commons Pro"/>
        <family val="2"/>
      </rPr>
      <t>Northbridge Piazza</t>
    </r>
  </si>
  <si>
    <r>
      <rPr>
        <sz val="11"/>
        <color rgb="FF231F20"/>
        <rFont val="TT Commons Pro"/>
        <family val="2"/>
      </rPr>
      <t>N1</t>
    </r>
  </si>
  <si>
    <r>
      <rPr>
        <sz val="11"/>
        <color rgb="FF231F20"/>
        <rFont val="TT Commons Pro"/>
        <family val="2"/>
      </rPr>
      <t>Between Gordon St and Monash Av</t>
    </r>
  </si>
  <si>
    <r>
      <rPr>
        <sz val="11"/>
        <color rgb="FF231F20"/>
        <rFont val="TT Commons Pro"/>
        <family val="2"/>
      </rPr>
      <t>Hampden Road</t>
    </r>
  </si>
  <si>
    <r>
      <rPr>
        <sz val="11"/>
        <color rgb="FF231F20"/>
        <rFont val="TT Commons Pro"/>
        <family val="2"/>
      </rPr>
      <t>H2</t>
    </r>
  </si>
  <si>
    <r>
      <rPr>
        <sz val="11"/>
        <color rgb="FF231F20"/>
        <rFont val="TT Commons Pro"/>
        <family val="2"/>
      </rPr>
      <t>Between Irwin St and Pier St</t>
    </r>
  </si>
  <si>
    <r>
      <rPr>
        <sz val="11"/>
        <color rgb="FF231F20"/>
        <rFont val="TT Commons Pro"/>
        <family val="2"/>
      </rPr>
      <t>Hay Street</t>
    </r>
  </si>
  <si>
    <r>
      <rPr>
        <sz val="11"/>
        <color rgb="FF231F20"/>
        <rFont val="TT Commons Pro"/>
        <family val="2"/>
      </rPr>
      <t>H1</t>
    </r>
  </si>
  <si>
    <r>
      <rPr>
        <sz val="11"/>
        <color rgb="FF231F20"/>
        <rFont val="TT Commons Pro"/>
        <family val="2"/>
      </rPr>
      <t>Between Museum St and Beaufort St</t>
    </r>
  </si>
  <si>
    <r>
      <rPr>
        <sz val="11"/>
        <color rgb="FF231F20"/>
        <rFont val="TT Commons Pro"/>
        <family val="2"/>
      </rPr>
      <t>Aberdeen Street</t>
    </r>
  </si>
  <si>
    <r>
      <rPr>
        <sz val="11"/>
        <color rgb="FF231F20"/>
        <rFont val="TT Commons Pro"/>
        <family val="2"/>
      </rPr>
      <t>A1</t>
    </r>
  </si>
  <si>
    <r>
      <rPr>
        <sz val="11"/>
        <color rgb="FF3B454C"/>
        <rFont val="Arial Black"/>
        <family val="2"/>
      </rPr>
      <t xml:space="preserve">Hire Fee
</t>
    </r>
    <r>
      <rPr>
        <sz val="10"/>
        <color rgb="FF3B454C"/>
        <rFont val="TT Commons Pro"/>
        <family val="2"/>
      </rPr>
      <t>(per week)</t>
    </r>
  </si>
  <si>
    <r>
      <rPr>
        <sz val="11"/>
        <color rgb="FF3B454C"/>
        <rFont val="Arial Black"/>
        <family val="2"/>
      </rPr>
      <t>Installation and Removal</t>
    </r>
  </si>
  <si>
    <r>
      <rPr>
        <sz val="11"/>
        <color rgb="FF3B454C"/>
        <rFont val="Arial Black"/>
        <family val="2"/>
      </rPr>
      <t xml:space="preserve">Number </t>
    </r>
    <r>
      <rPr>
        <sz val="10"/>
        <color rgb="FF3B454C"/>
        <rFont val="TT Commons Pro"/>
        <family val="2"/>
      </rPr>
      <t>(banners and Flags)</t>
    </r>
  </si>
  <si>
    <r>
      <rPr>
        <sz val="11"/>
        <color rgb="FF3B454C"/>
        <rFont val="Arial Black"/>
        <family val="2"/>
      </rPr>
      <t>Location</t>
    </r>
  </si>
  <si>
    <r>
      <rPr>
        <sz val="11"/>
        <color rgb="FF3B454C"/>
        <rFont val="Arial Black"/>
        <family val="2"/>
      </rPr>
      <t>Street</t>
    </r>
  </si>
  <si>
    <r>
      <rPr>
        <sz val="11"/>
        <color rgb="FF3B454C"/>
        <rFont val="Arial Black"/>
        <family val="2"/>
      </rPr>
      <t>Site</t>
    </r>
  </si>
  <si>
    <r>
      <rPr>
        <sz val="11"/>
        <color rgb="FF231F20"/>
        <rFont val="TT Commons Pro"/>
        <family val="2"/>
      </rPr>
      <t>Between Ozone Reserve and Causeway</t>
    </r>
  </si>
  <si>
    <r>
      <rPr>
        <sz val="11"/>
        <color rgb="FF231F20"/>
        <rFont val="TT Commons Pro"/>
        <family val="2"/>
      </rPr>
      <t>Adelaide Terrace</t>
    </r>
  </si>
  <si>
    <r>
      <rPr>
        <sz val="11"/>
        <color rgb="FF231F20"/>
        <rFont val="TT Commons Pro"/>
        <family val="2"/>
      </rPr>
      <t>T7</t>
    </r>
  </si>
  <si>
    <r>
      <rPr>
        <sz val="11"/>
        <color rgb="FF231F20"/>
        <rFont val="TT Commons Pro"/>
        <family val="2"/>
      </rPr>
      <t>Between Plain St and Ozone Reserve</t>
    </r>
  </si>
  <si>
    <r>
      <rPr>
        <sz val="11"/>
        <color rgb="FF231F20"/>
        <rFont val="TT Commons Pro"/>
        <family val="2"/>
      </rPr>
      <t>T6</t>
    </r>
  </si>
  <si>
    <r>
      <rPr>
        <sz val="11"/>
        <color rgb="FF231F20"/>
        <rFont val="TT Commons Pro"/>
        <family val="2"/>
      </rPr>
      <t>Between Bennett St and Plain St</t>
    </r>
  </si>
  <si>
    <r>
      <rPr>
        <sz val="11"/>
        <color rgb="FF231F20"/>
        <rFont val="TT Commons Pro"/>
        <family val="2"/>
      </rPr>
      <t>T5</t>
    </r>
  </si>
  <si>
    <r>
      <rPr>
        <sz val="11"/>
        <color rgb="FF231F20"/>
        <rFont val="TT Commons Pro"/>
        <family val="2"/>
      </rPr>
      <t>Between Victoria Ave and Bennett St</t>
    </r>
  </si>
  <si>
    <r>
      <rPr>
        <sz val="11"/>
        <color rgb="FF231F20"/>
        <rFont val="TT Commons Pro"/>
        <family val="2"/>
      </rPr>
      <t>T4</t>
    </r>
  </si>
  <si>
    <r>
      <rPr>
        <sz val="11"/>
        <color rgb="FF231F20"/>
        <rFont val="TT Commons Pro"/>
        <family val="2"/>
      </rPr>
      <t>Between William St and Beaufort St</t>
    </r>
  </si>
  <si>
    <r>
      <rPr>
        <sz val="11"/>
        <color rgb="FF231F20"/>
        <rFont val="TT Commons Pro"/>
        <family val="2"/>
      </rPr>
      <t>Roe Street</t>
    </r>
  </si>
  <si>
    <r>
      <rPr>
        <sz val="11"/>
        <color rgb="FF231F20"/>
        <rFont val="TT Commons Pro"/>
        <family val="2"/>
      </rPr>
      <t>R3</t>
    </r>
  </si>
  <si>
    <r>
      <rPr>
        <sz val="11"/>
        <color rgb="FF231F20"/>
        <rFont val="TT Commons Pro"/>
        <family val="2"/>
      </rPr>
      <t>Median Strip - Between Lake St and William St</t>
    </r>
  </si>
  <si>
    <r>
      <rPr>
        <sz val="11"/>
        <color rgb="FF231F20"/>
        <rFont val="TT Commons Pro"/>
        <family val="2"/>
      </rPr>
      <t>R2.5</t>
    </r>
  </si>
  <si>
    <r>
      <rPr>
        <sz val="11"/>
        <color rgb="FF231F20"/>
        <rFont val="TT Commons Pro"/>
        <family val="2"/>
      </rPr>
      <t>R2</t>
    </r>
  </si>
  <si>
    <r>
      <rPr>
        <sz val="11"/>
        <color rgb="FF231F20"/>
        <rFont val="TT Commons Pro"/>
        <family val="2"/>
      </rPr>
      <t>Between Fitzgerald St and Lake Street</t>
    </r>
  </si>
  <si>
    <r>
      <rPr>
        <sz val="11"/>
        <color rgb="FF231F20"/>
        <rFont val="TT Commons Pro"/>
        <family val="2"/>
      </rPr>
      <t>R1</t>
    </r>
  </si>
  <si>
    <r>
      <rPr>
        <sz val="11"/>
        <color rgb="FF231F20"/>
        <rFont val="TT Commons Pro"/>
        <family val="2"/>
      </rPr>
      <t>Between Hay Street Mall and Murray Street Mall</t>
    </r>
  </si>
  <si>
    <r>
      <rPr>
        <sz val="11"/>
        <color rgb="FF231F20"/>
        <rFont val="TT Commons Pro"/>
        <family val="2"/>
      </rPr>
      <t>William Street</t>
    </r>
  </si>
  <si>
    <r>
      <rPr>
        <sz val="11"/>
        <color rgb="FF231F20"/>
        <rFont val="TT Commons Pro"/>
        <family val="2"/>
      </rPr>
      <t>M4</t>
    </r>
  </si>
  <si>
    <r>
      <rPr>
        <sz val="11"/>
        <color rgb="FF231F20"/>
        <rFont val="TT Commons Pro"/>
        <family val="2"/>
      </rPr>
      <t>Hay Street Mall</t>
    </r>
  </si>
  <si>
    <r>
      <rPr>
        <sz val="11"/>
        <color rgb="FF231F20"/>
        <rFont val="TT Commons Pro"/>
        <family val="2"/>
      </rPr>
      <t>M1</t>
    </r>
  </si>
  <si>
    <r>
      <rPr>
        <sz val="11"/>
        <color rgb="FF231F20"/>
        <rFont val="TT Commons Pro"/>
        <family val="2"/>
      </rPr>
      <t>Eastern Promenade</t>
    </r>
  </si>
  <si>
    <r>
      <rPr>
        <sz val="11"/>
        <color rgb="FF231F20"/>
        <rFont val="TT Commons Pro"/>
        <family val="2"/>
      </rPr>
      <t>Elizabeth Quay</t>
    </r>
  </si>
  <si>
    <r>
      <rPr>
        <sz val="11"/>
        <color rgb="FF231F20"/>
        <rFont val="TT Commons Pro"/>
        <family val="2"/>
      </rPr>
      <t>E4</t>
    </r>
  </si>
  <si>
    <r>
      <rPr>
        <sz val="11"/>
        <color rgb="FF231F20"/>
        <rFont val="TT Commons Pro"/>
        <family val="2"/>
      </rPr>
      <t>Western Promenade</t>
    </r>
  </si>
  <si>
    <r>
      <rPr>
        <sz val="11"/>
        <color rgb="FF231F20"/>
        <rFont val="TT Commons Pro"/>
        <family val="2"/>
      </rPr>
      <t>E2</t>
    </r>
  </si>
  <si>
    <r>
      <rPr>
        <b/>
        <sz val="11"/>
        <color rgb="FFFFFFFF"/>
        <rFont val="Arial"/>
        <family val="2"/>
      </rPr>
      <t>EXECUTIVE LOCATIONS</t>
    </r>
  </si>
  <si>
    <r>
      <rPr>
        <sz val="11"/>
        <color rgb="FF231F20"/>
        <rFont val="TT Commons Pro"/>
        <family val="2"/>
      </rPr>
      <t>Between Queen St and William St</t>
    </r>
  </si>
  <si>
    <r>
      <rPr>
        <sz val="11"/>
        <color rgb="FF231F20"/>
        <rFont val="TT Commons Pro"/>
        <family val="2"/>
      </rPr>
      <t>Wellington St</t>
    </r>
  </si>
  <si>
    <r>
      <rPr>
        <sz val="11"/>
        <color rgb="FF231F20"/>
        <rFont val="TT Commons Pro"/>
        <family val="2"/>
      </rPr>
      <t>W3</t>
    </r>
  </si>
  <si>
    <r>
      <rPr>
        <sz val="11"/>
        <color rgb="FF231F20"/>
        <rFont val="TT Commons Pro"/>
        <family val="2"/>
      </rPr>
      <t>Between Milligan St and Queen St</t>
    </r>
  </si>
  <si>
    <r>
      <rPr>
        <sz val="11"/>
        <color rgb="FF231F20"/>
        <rFont val="TT Commons Pro"/>
        <family val="2"/>
      </rPr>
      <t>W2</t>
    </r>
  </si>
  <si>
    <r>
      <rPr>
        <sz val="11"/>
        <color rgb="FF231F20"/>
        <rFont val="TT Commons Pro"/>
        <family val="2"/>
      </rPr>
      <t>Between Elder St and Milligan St</t>
    </r>
  </si>
  <si>
    <r>
      <rPr>
        <sz val="11"/>
        <color rgb="FF231F20"/>
        <rFont val="TT Commons Pro"/>
        <family val="2"/>
      </rPr>
      <t>W1</t>
    </r>
  </si>
  <si>
    <r>
      <rPr>
        <sz val="11"/>
        <color rgb="FF231F20"/>
        <rFont val="TT Commons Pro"/>
        <family val="2"/>
      </rPr>
      <t>Between Barrack St and Victoria Av</t>
    </r>
  </si>
  <si>
    <r>
      <rPr>
        <sz val="11"/>
        <color rgb="FF231F20"/>
        <rFont val="TT Commons Pro"/>
        <family val="2"/>
      </rPr>
      <t>St Georges Terrace</t>
    </r>
  </si>
  <si>
    <r>
      <rPr>
        <sz val="11"/>
        <color rgb="FF231F20"/>
        <rFont val="TT Commons Pro"/>
        <family val="2"/>
      </rPr>
      <t>T3</t>
    </r>
  </si>
  <si>
    <r>
      <rPr>
        <sz val="11"/>
        <color rgb="FF231F20"/>
        <rFont val="TT Commons Pro"/>
        <family val="2"/>
      </rPr>
      <t>Footpaths - Between William St and Barrack St</t>
    </r>
  </si>
  <si>
    <r>
      <rPr>
        <sz val="11"/>
        <color rgb="FF231F20"/>
        <rFont val="TT Commons Pro"/>
        <family val="2"/>
      </rPr>
      <t>T2.5</t>
    </r>
  </si>
  <si>
    <r>
      <rPr>
        <sz val="11"/>
        <color rgb="FF231F20"/>
        <rFont val="TT Commons Pro"/>
        <family val="2"/>
      </rPr>
      <t>Between William St and Barrack St</t>
    </r>
  </si>
  <si>
    <r>
      <rPr>
        <sz val="11"/>
        <color rgb="FF231F20"/>
        <rFont val="TT Commons Pro"/>
        <family val="2"/>
      </rPr>
      <t>T2</t>
    </r>
  </si>
  <si>
    <r>
      <rPr>
        <sz val="11"/>
        <color rgb="FF231F20"/>
        <rFont val="TT Commons Pro"/>
        <family val="2"/>
      </rPr>
      <t>Between Milligan St and William St</t>
    </r>
  </si>
  <si>
    <r>
      <rPr>
        <sz val="11"/>
        <color rgb="FF231F20"/>
        <rFont val="TT Commons Pro"/>
        <family val="2"/>
      </rPr>
      <t>T1</t>
    </r>
  </si>
  <si>
    <r>
      <rPr>
        <sz val="11"/>
        <color rgb="FF231F20"/>
        <rFont val="TT Commons Pro"/>
        <family val="2"/>
      </rPr>
      <t>Forrest Place</t>
    </r>
  </si>
  <si>
    <r>
      <rPr>
        <sz val="11"/>
        <color rgb="FF231F20"/>
        <rFont val="TT Commons Pro"/>
        <family val="2"/>
      </rPr>
      <t>M3</t>
    </r>
  </si>
  <si>
    <r>
      <rPr>
        <sz val="11"/>
        <color rgb="FF231F20"/>
        <rFont val="TT Commons Pro"/>
        <family val="2"/>
      </rPr>
      <t>Murray Street Mall</t>
    </r>
  </si>
  <si>
    <r>
      <rPr>
        <sz val="11"/>
        <color rgb="FF231F20"/>
        <rFont val="TT Commons Pro"/>
        <family val="2"/>
      </rPr>
      <t>M2</t>
    </r>
  </si>
  <si>
    <r>
      <rPr>
        <sz val="11"/>
        <color rgb="FF231F20"/>
        <rFont val="TT Commons Pro"/>
        <family val="2"/>
      </rPr>
      <t>Between Fraser Av and Thomas St</t>
    </r>
  </si>
  <si>
    <r>
      <rPr>
        <sz val="11"/>
        <color rgb="FF231F20"/>
        <rFont val="TT Commons Pro"/>
        <family val="2"/>
      </rPr>
      <t>Kings Park Road</t>
    </r>
  </si>
  <si>
    <r>
      <rPr>
        <sz val="11"/>
        <color rgb="FF231F20"/>
        <rFont val="TT Commons Pro"/>
        <family val="2"/>
      </rPr>
      <t>K1</t>
    </r>
  </si>
  <si>
    <r>
      <rPr>
        <sz val="11"/>
        <color rgb="FF231F20"/>
        <rFont val="TT Commons Pro"/>
        <family val="2"/>
      </rPr>
      <t>Over Heirisson Island</t>
    </r>
  </si>
  <si>
    <r>
      <rPr>
        <sz val="11"/>
        <color rgb="FF231F20"/>
        <rFont val="TT Commons Pro"/>
        <family val="2"/>
      </rPr>
      <t>Causeway</t>
    </r>
  </si>
  <si>
    <r>
      <rPr>
        <sz val="11"/>
        <color rgb="FF231F20"/>
        <rFont val="TT Commons Pro"/>
        <family val="2"/>
      </rPr>
      <t>F3</t>
    </r>
  </si>
  <si>
    <r>
      <rPr>
        <sz val="11"/>
        <color rgb="FF231F20"/>
        <rFont val="TT Commons Pro"/>
        <family val="2"/>
      </rPr>
      <t>From Point Lewis Rotary</t>
    </r>
  </si>
  <si>
    <r>
      <rPr>
        <sz val="11"/>
        <color rgb="FF231F20"/>
        <rFont val="TT Commons Pro"/>
        <family val="2"/>
      </rPr>
      <t>Mounts Bay Road</t>
    </r>
  </si>
  <si>
    <r>
      <rPr>
        <sz val="11"/>
        <color rgb="FF231F20"/>
        <rFont val="TT Commons Pro"/>
        <family val="2"/>
      </rPr>
      <t>F2</t>
    </r>
  </si>
  <si>
    <r>
      <rPr>
        <sz val="11"/>
        <color rgb="FF231F20"/>
        <rFont val="TT Commons Pro"/>
        <family val="2"/>
      </rPr>
      <t>Intersection of Fraser Av and Malcolm St</t>
    </r>
  </si>
  <si>
    <r>
      <rPr>
        <sz val="11"/>
        <color rgb="FF231F20"/>
        <rFont val="TT Commons Pro"/>
        <family val="2"/>
      </rPr>
      <t>Kings Park Rd</t>
    </r>
  </si>
  <si>
    <r>
      <rPr>
        <sz val="11"/>
        <color rgb="FF231F20"/>
        <rFont val="TT Commons Pro"/>
        <family val="2"/>
      </rPr>
      <t>F1</t>
    </r>
  </si>
  <si>
    <r>
      <rPr>
        <sz val="11"/>
        <color rgb="FF231F20"/>
        <rFont val="TT Commons Pro"/>
        <family val="2"/>
      </rPr>
      <t>Intersection of Barrack St and Riverside Dr</t>
    </r>
  </si>
  <si>
    <r>
      <rPr>
        <sz val="11"/>
        <color rgb="FF231F20"/>
        <rFont val="TT Commons Pro"/>
        <family val="2"/>
      </rPr>
      <t>Barrack St</t>
    </r>
  </si>
  <si>
    <r>
      <rPr>
        <sz val="11"/>
        <color rgb="FF231F20"/>
        <rFont val="TT Commons Pro"/>
        <family val="2"/>
      </rPr>
      <t>E5</t>
    </r>
  </si>
  <si>
    <r>
      <rPr>
        <sz val="11"/>
        <color rgb="FF231F20"/>
        <rFont val="TT Commons Pro"/>
        <family val="2"/>
      </rPr>
      <t>Geoffrey Bolton Av</t>
    </r>
  </si>
  <si>
    <r>
      <rPr>
        <sz val="11"/>
        <color rgb="FF231F20"/>
        <rFont val="TT Commons Pro"/>
        <family val="2"/>
      </rPr>
      <t>E3</t>
    </r>
  </si>
  <si>
    <r>
      <rPr>
        <sz val="11"/>
        <color rgb="FF231F20"/>
        <rFont val="TT Commons Pro"/>
        <family val="2"/>
      </rPr>
      <t>Intersection of William St and The Esplanade</t>
    </r>
  </si>
  <si>
    <r>
      <rPr>
        <sz val="11"/>
        <color rgb="FF231F20"/>
        <rFont val="TT Commons Pro"/>
        <family val="2"/>
      </rPr>
      <t>The Esplanade</t>
    </r>
  </si>
  <si>
    <r>
      <rPr>
        <sz val="11"/>
        <color rgb="FF231F20"/>
        <rFont val="TT Commons Pro"/>
        <family val="2"/>
      </rPr>
      <t>E1</t>
    </r>
  </si>
  <si>
    <r>
      <rPr>
        <sz val="11"/>
        <color rgb="FFFFFFFF"/>
        <rFont val="Arial"/>
        <family val="2"/>
      </rPr>
      <t>PREMIER LOCATIONS</t>
    </r>
  </si>
  <si>
    <t xml:space="preserve">$ as quoted
</t>
  </si>
  <si>
    <t>E1</t>
  </si>
  <si>
    <t>Locations</t>
  </si>
  <si>
    <t>Installation and Removal</t>
  </si>
  <si>
    <t>BOUTIQUE LOCATIONS</t>
  </si>
  <si>
    <t>PREMIER LOCATIONS</t>
  </si>
  <si>
    <t>EXECUTIVE LOCATIONS</t>
  </si>
  <si>
    <t>No. of Banners Total</t>
  </si>
  <si>
    <r>
      <rPr>
        <sz val="12"/>
        <color rgb="FF231F20"/>
        <rFont val="Calibri Light"/>
        <family val="2"/>
        <scheme val="major"/>
      </rPr>
      <t>The Esplanade</t>
    </r>
  </si>
  <si>
    <r>
      <rPr>
        <sz val="12"/>
        <color rgb="FF231F20"/>
        <rFont val="Calibri Light"/>
        <family val="2"/>
        <scheme val="major"/>
      </rPr>
      <t>Intersection of William St and The Esplanade</t>
    </r>
  </si>
  <si>
    <r>
      <rPr>
        <b/>
        <sz val="12"/>
        <color rgb="FF231F20"/>
        <rFont val="Calibri Light"/>
        <family val="2"/>
        <scheme val="major"/>
      </rPr>
      <t>E3</t>
    </r>
  </si>
  <si>
    <r>
      <rPr>
        <sz val="12"/>
        <color rgb="FF231F20"/>
        <rFont val="Calibri Light"/>
        <family val="2"/>
        <scheme val="major"/>
      </rPr>
      <t>Geoffrey Bolton Av</t>
    </r>
  </si>
  <si>
    <r>
      <rPr>
        <sz val="12"/>
        <color rgb="FF231F20"/>
        <rFont val="Calibri Light"/>
        <family val="2"/>
        <scheme val="major"/>
      </rPr>
      <t>Between William St and Barrack St</t>
    </r>
  </si>
  <si>
    <r>
      <rPr>
        <b/>
        <sz val="12"/>
        <color rgb="FF231F20"/>
        <rFont val="Calibri Light"/>
        <family val="2"/>
        <scheme val="major"/>
      </rPr>
      <t>E5</t>
    </r>
  </si>
  <si>
    <r>
      <rPr>
        <sz val="12"/>
        <color rgb="FF231F20"/>
        <rFont val="Calibri Light"/>
        <family val="2"/>
        <scheme val="major"/>
      </rPr>
      <t>Barrack St</t>
    </r>
  </si>
  <si>
    <r>
      <rPr>
        <sz val="12"/>
        <color rgb="FF231F20"/>
        <rFont val="Calibri Light"/>
        <family val="2"/>
        <scheme val="major"/>
      </rPr>
      <t>Intersection of Barrack St and Riverside Dr</t>
    </r>
  </si>
  <si>
    <r>
      <rPr>
        <b/>
        <sz val="12"/>
        <color rgb="FF231F20"/>
        <rFont val="Calibri Light"/>
        <family val="2"/>
        <scheme val="major"/>
      </rPr>
      <t>F1</t>
    </r>
  </si>
  <si>
    <r>
      <rPr>
        <sz val="12"/>
        <color rgb="FF231F20"/>
        <rFont val="Calibri Light"/>
        <family val="2"/>
        <scheme val="major"/>
      </rPr>
      <t>Kings Park Rd</t>
    </r>
  </si>
  <si>
    <r>
      <rPr>
        <sz val="12"/>
        <color rgb="FF231F20"/>
        <rFont val="Calibri Light"/>
        <family val="2"/>
        <scheme val="major"/>
      </rPr>
      <t>Intersection of Fraser Av and Malcolm St</t>
    </r>
  </si>
  <si>
    <r>
      <rPr>
        <b/>
        <sz val="12"/>
        <color rgb="FF231F20"/>
        <rFont val="Calibri Light"/>
        <family val="2"/>
        <scheme val="major"/>
      </rPr>
      <t>F2</t>
    </r>
  </si>
  <si>
    <r>
      <rPr>
        <sz val="12"/>
        <color rgb="FF231F20"/>
        <rFont val="Calibri Light"/>
        <family val="2"/>
        <scheme val="major"/>
      </rPr>
      <t>Mounts Bay Road</t>
    </r>
  </si>
  <si>
    <r>
      <rPr>
        <sz val="12"/>
        <color rgb="FF231F20"/>
        <rFont val="Calibri Light"/>
        <family val="2"/>
        <scheme val="major"/>
      </rPr>
      <t>From Point Lewis Rotary</t>
    </r>
  </si>
  <si>
    <r>
      <rPr>
        <b/>
        <sz val="12"/>
        <color rgb="FF231F20"/>
        <rFont val="Calibri Light"/>
        <family val="2"/>
        <scheme val="major"/>
      </rPr>
      <t>F3</t>
    </r>
  </si>
  <si>
    <r>
      <rPr>
        <sz val="12"/>
        <color rgb="FF231F20"/>
        <rFont val="Calibri Light"/>
        <family val="2"/>
        <scheme val="major"/>
      </rPr>
      <t>Causeway</t>
    </r>
  </si>
  <si>
    <r>
      <rPr>
        <sz val="12"/>
        <color rgb="FF231F20"/>
        <rFont val="Calibri Light"/>
        <family val="2"/>
        <scheme val="major"/>
      </rPr>
      <t>Over Heirisson Island</t>
    </r>
  </si>
  <si>
    <r>
      <rPr>
        <b/>
        <sz val="12"/>
        <color rgb="FF231F20"/>
        <rFont val="Calibri Light"/>
        <family val="2"/>
        <scheme val="major"/>
      </rPr>
      <t>K1</t>
    </r>
  </si>
  <si>
    <r>
      <rPr>
        <sz val="12"/>
        <color rgb="FF231F20"/>
        <rFont val="Calibri Light"/>
        <family val="2"/>
        <scheme val="major"/>
      </rPr>
      <t>Kings Park Road</t>
    </r>
  </si>
  <si>
    <r>
      <rPr>
        <sz val="12"/>
        <color rgb="FF231F20"/>
        <rFont val="Calibri Light"/>
        <family val="2"/>
        <scheme val="major"/>
      </rPr>
      <t>Between Fraser Av and Thomas St</t>
    </r>
  </si>
  <si>
    <r>
      <rPr>
        <b/>
        <sz val="12"/>
        <color rgb="FF231F20"/>
        <rFont val="Calibri Light"/>
        <family val="2"/>
        <scheme val="major"/>
      </rPr>
      <t>M2</t>
    </r>
  </si>
  <si>
    <r>
      <rPr>
        <sz val="12"/>
        <color rgb="FF231F20"/>
        <rFont val="Calibri Light"/>
        <family val="2"/>
        <scheme val="major"/>
      </rPr>
      <t>Murray Street Mall</t>
    </r>
  </si>
  <si>
    <r>
      <rPr>
        <b/>
        <sz val="12"/>
        <color rgb="FF231F20"/>
        <rFont val="Calibri Light"/>
        <family val="2"/>
        <scheme val="major"/>
      </rPr>
      <t>M3</t>
    </r>
  </si>
  <si>
    <r>
      <rPr>
        <sz val="12"/>
        <color rgb="FF231F20"/>
        <rFont val="Calibri Light"/>
        <family val="2"/>
        <scheme val="major"/>
      </rPr>
      <t>Forrest Place</t>
    </r>
  </si>
  <si>
    <r>
      <rPr>
        <b/>
        <sz val="12"/>
        <color rgb="FF231F20"/>
        <rFont val="Calibri Light"/>
        <family val="2"/>
        <scheme val="major"/>
      </rPr>
      <t>T1</t>
    </r>
  </si>
  <si>
    <r>
      <rPr>
        <sz val="12"/>
        <color rgb="FF231F20"/>
        <rFont val="Calibri Light"/>
        <family val="2"/>
        <scheme val="major"/>
      </rPr>
      <t>St Georges Terrace</t>
    </r>
  </si>
  <si>
    <r>
      <rPr>
        <sz val="12"/>
        <color rgb="FF231F20"/>
        <rFont val="Calibri Light"/>
        <family val="2"/>
        <scheme val="major"/>
      </rPr>
      <t>Between Milligan St and William St</t>
    </r>
  </si>
  <si>
    <r>
      <rPr>
        <sz val="12"/>
        <color rgb="FF231F20"/>
        <rFont val="Calibri Light"/>
        <family val="2"/>
        <scheme val="major"/>
      </rPr>
      <t>Between Barrack St and Victoria Av</t>
    </r>
  </si>
  <si>
    <r>
      <rPr>
        <b/>
        <sz val="12"/>
        <color rgb="FF231F20"/>
        <rFont val="Calibri Light"/>
        <family val="2"/>
        <scheme val="major"/>
      </rPr>
      <t>W1</t>
    </r>
  </si>
  <si>
    <r>
      <rPr>
        <sz val="12"/>
        <color rgb="FF231F20"/>
        <rFont val="Calibri Light"/>
        <family val="2"/>
        <scheme val="major"/>
      </rPr>
      <t>Wellington St</t>
    </r>
  </si>
  <si>
    <r>
      <rPr>
        <sz val="12"/>
        <color rgb="FF231F20"/>
        <rFont val="Calibri Light"/>
        <family val="2"/>
        <scheme val="major"/>
      </rPr>
      <t>Between Elder St and Milligan St</t>
    </r>
  </si>
  <si>
    <r>
      <rPr>
        <b/>
        <sz val="12"/>
        <color rgb="FF231F20"/>
        <rFont val="Calibri Light"/>
        <family val="2"/>
        <scheme val="major"/>
      </rPr>
      <t>W2</t>
    </r>
  </si>
  <si>
    <r>
      <rPr>
        <sz val="12"/>
        <color rgb="FF231F20"/>
        <rFont val="Calibri Light"/>
        <family val="2"/>
        <scheme val="major"/>
      </rPr>
      <t>Between Milligan St and Queen St</t>
    </r>
  </si>
  <si>
    <r>
      <rPr>
        <b/>
        <sz val="12"/>
        <color rgb="FF231F20"/>
        <rFont val="Calibri Light"/>
        <family val="2"/>
        <scheme val="major"/>
      </rPr>
      <t>W3</t>
    </r>
  </si>
  <si>
    <r>
      <rPr>
        <sz val="12"/>
        <color rgb="FF231F20"/>
        <rFont val="Calibri Light"/>
        <family val="2"/>
        <scheme val="major"/>
      </rPr>
      <t>Between Queen St and William St</t>
    </r>
  </si>
  <si>
    <r>
      <rPr>
        <b/>
        <sz val="12"/>
        <color rgb="FF231F20"/>
        <rFont val="Calibri Light"/>
        <family val="2"/>
        <scheme val="major"/>
      </rPr>
      <t>E2</t>
    </r>
  </si>
  <si>
    <r>
      <rPr>
        <sz val="12"/>
        <color rgb="FF231F20"/>
        <rFont val="Calibri Light"/>
        <family val="2"/>
        <scheme val="major"/>
      </rPr>
      <t>Elizabeth Quay</t>
    </r>
  </si>
  <si>
    <r>
      <rPr>
        <sz val="12"/>
        <color rgb="FF231F20"/>
        <rFont val="Calibri Light"/>
        <family val="2"/>
        <scheme val="major"/>
      </rPr>
      <t>Western Promenade</t>
    </r>
  </si>
  <si>
    <r>
      <rPr>
        <b/>
        <sz val="12"/>
        <color rgb="FF231F20"/>
        <rFont val="Calibri Light"/>
        <family val="2"/>
        <scheme val="major"/>
      </rPr>
      <t>E4</t>
    </r>
  </si>
  <si>
    <r>
      <rPr>
        <sz val="12"/>
        <color rgb="FF231F20"/>
        <rFont val="Calibri Light"/>
        <family val="2"/>
        <scheme val="major"/>
      </rPr>
      <t>Eastern Promenade</t>
    </r>
  </si>
  <si>
    <r>
      <rPr>
        <b/>
        <sz val="12"/>
        <color rgb="FF231F20"/>
        <rFont val="Calibri Light"/>
        <family val="2"/>
        <scheme val="major"/>
      </rPr>
      <t>M1</t>
    </r>
  </si>
  <si>
    <r>
      <rPr>
        <sz val="12"/>
        <color rgb="FF231F20"/>
        <rFont val="Calibri Light"/>
        <family val="2"/>
        <scheme val="major"/>
      </rPr>
      <t>Hay Street Mall</t>
    </r>
  </si>
  <si>
    <r>
      <rPr>
        <b/>
        <sz val="12"/>
        <color rgb="FF231F20"/>
        <rFont val="Calibri Light"/>
        <family val="2"/>
        <scheme val="major"/>
      </rPr>
      <t>M4</t>
    </r>
  </si>
  <si>
    <r>
      <rPr>
        <sz val="12"/>
        <color rgb="FF231F20"/>
        <rFont val="Calibri Light"/>
        <family val="2"/>
        <scheme val="major"/>
      </rPr>
      <t>William Street</t>
    </r>
  </si>
  <si>
    <r>
      <rPr>
        <sz val="12"/>
        <color rgb="FF231F20"/>
        <rFont val="Calibri Light"/>
        <family val="2"/>
        <scheme val="major"/>
      </rPr>
      <t>Between Hay Street Mall and Murray Street Mall</t>
    </r>
  </si>
  <si>
    <r>
      <rPr>
        <b/>
        <sz val="12"/>
        <color rgb="FF231F20"/>
        <rFont val="Calibri Light"/>
        <family val="2"/>
        <scheme val="major"/>
      </rPr>
      <t>R1</t>
    </r>
  </si>
  <si>
    <r>
      <rPr>
        <sz val="12"/>
        <color rgb="FF231F20"/>
        <rFont val="Calibri Light"/>
        <family val="2"/>
        <scheme val="major"/>
      </rPr>
      <t>Roe Street</t>
    </r>
  </si>
  <si>
    <r>
      <rPr>
        <sz val="12"/>
        <color rgb="FF231F20"/>
        <rFont val="Calibri Light"/>
        <family val="2"/>
        <scheme val="major"/>
      </rPr>
      <t>Between Fitzgerald St and Lake Street</t>
    </r>
  </si>
  <si>
    <r>
      <rPr>
        <b/>
        <sz val="12"/>
        <color rgb="FF231F20"/>
        <rFont val="Calibri Light"/>
        <family val="2"/>
        <scheme val="major"/>
      </rPr>
      <t>R2</t>
    </r>
  </si>
  <si>
    <r>
      <rPr>
        <sz val="12"/>
        <color rgb="FF231F20"/>
        <rFont val="Calibri Light"/>
        <family val="2"/>
        <scheme val="major"/>
      </rPr>
      <t>Between Lake St and William St</t>
    </r>
  </si>
  <si>
    <r>
      <rPr>
        <b/>
        <sz val="12"/>
        <color rgb="FF231F20"/>
        <rFont val="Calibri Light"/>
        <family val="2"/>
        <scheme val="major"/>
      </rPr>
      <t>R2.5</t>
    </r>
  </si>
  <si>
    <r>
      <rPr>
        <sz val="12"/>
        <color rgb="FF231F20"/>
        <rFont val="Calibri Light"/>
        <family val="2"/>
        <scheme val="major"/>
      </rPr>
      <t>Median Strip - Between Lake St and William St</t>
    </r>
  </si>
  <si>
    <r>
      <rPr>
        <b/>
        <sz val="12"/>
        <color rgb="FF231F20"/>
        <rFont val="Calibri Light"/>
        <family val="2"/>
        <scheme val="major"/>
      </rPr>
      <t>R3</t>
    </r>
  </si>
  <si>
    <r>
      <rPr>
        <sz val="12"/>
        <color rgb="FF231F20"/>
        <rFont val="Calibri Light"/>
        <family val="2"/>
        <scheme val="major"/>
      </rPr>
      <t>Between William St and Beaufort St</t>
    </r>
  </si>
  <si>
    <r>
      <rPr>
        <sz val="12"/>
        <color rgb="FF231F20"/>
        <rFont val="Calibri Light"/>
        <family val="2"/>
        <scheme val="major"/>
      </rPr>
      <t>Adelaide Terrace</t>
    </r>
  </si>
  <si>
    <r>
      <rPr>
        <sz val="12"/>
        <color rgb="FF231F20"/>
        <rFont val="Calibri Light"/>
        <family val="2"/>
        <scheme val="major"/>
      </rPr>
      <t>Between Bennett St and Plain St</t>
    </r>
  </si>
  <si>
    <r>
      <rPr>
        <sz val="12"/>
        <color rgb="FF231F20"/>
        <rFont val="Calibri Light"/>
        <family val="2"/>
        <scheme val="major"/>
      </rPr>
      <t>Between Plain St and Ozone Reserve</t>
    </r>
  </si>
  <si>
    <r>
      <rPr>
        <sz val="12"/>
        <color rgb="FF231F20"/>
        <rFont val="Calibri Light"/>
        <family val="2"/>
        <scheme val="major"/>
      </rPr>
      <t>Between Ozone Reserve and Causeway</t>
    </r>
  </si>
  <si>
    <r>
      <rPr>
        <b/>
        <sz val="12"/>
        <color rgb="FF231F20"/>
        <rFont val="Calibri Light"/>
        <family val="2"/>
        <scheme val="major"/>
      </rPr>
      <t>A1</t>
    </r>
  </si>
  <si>
    <r>
      <rPr>
        <sz val="12"/>
        <color rgb="FF231F20"/>
        <rFont val="Calibri Light"/>
        <family val="2"/>
        <scheme val="major"/>
      </rPr>
      <t>Aberdeen Street</t>
    </r>
  </si>
  <si>
    <r>
      <rPr>
        <sz val="12"/>
        <color rgb="FF231F20"/>
        <rFont val="Calibri Light"/>
        <family val="2"/>
        <scheme val="major"/>
      </rPr>
      <t>Between Museum St and Beaufort St</t>
    </r>
  </si>
  <si>
    <r>
      <rPr>
        <b/>
        <sz val="12"/>
        <color rgb="FF231F20"/>
        <rFont val="Calibri Light"/>
        <family val="2"/>
        <scheme val="major"/>
      </rPr>
      <t>N1</t>
    </r>
  </si>
  <si>
    <r>
      <rPr>
        <sz val="12"/>
        <color rgb="FF231F20"/>
        <rFont val="Calibri Light"/>
        <family val="2"/>
        <scheme val="major"/>
      </rPr>
      <t>Northbridge Piazza</t>
    </r>
  </si>
  <si>
    <r>
      <rPr>
        <sz val="12"/>
        <color rgb="FF231F20"/>
        <rFont val="Calibri Light"/>
        <family val="2"/>
        <scheme val="major"/>
      </rPr>
      <t>Corner of Lake St and James St</t>
    </r>
  </si>
  <si>
    <r>
      <rPr>
        <b/>
        <sz val="12"/>
        <color rgb="FF231F20"/>
        <rFont val="Calibri Light"/>
        <family val="2"/>
        <scheme val="major"/>
      </rPr>
      <t>S1</t>
    </r>
  </si>
  <si>
    <r>
      <rPr>
        <sz val="12"/>
        <color rgb="FF231F20"/>
        <rFont val="Calibri Light"/>
        <family val="2"/>
        <scheme val="major"/>
      </rPr>
      <t>James St</t>
    </r>
  </si>
  <si>
    <t>Sponsorship</t>
  </si>
  <si>
    <t>Partnership</t>
  </si>
  <si>
    <t>Yes</t>
  </si>
  <si>
    <t>No</t>
  </si>
  <si>
    <t>Weekly Hire Fee</t>
  </si>
  <si>
    <t>Installation and Removal Fee</t>
  </si>
  <si>
    <t>Install &amp; Removal Cost</t>
  </si>
  <si>
    <t xml:space="preserve"> Hire Cost</t>
  </si>
  <si>
    <t>Select</t>
  </si>
  <si>
    <t>Weeks Hired</t>
  </si>
  <si>
    <t>Grand Total (Inc. GST)</t>
  </si>
  <si>
    <t>Total (Inc. GST)</t>
  </si>
  <si>
    <r>
      <rPr>
        <b/>
        <sz val="20"/>
        <color rgb="FFFFFFFF"/>
        <rFont val="Calibri Light"/>
        <family val="2"/>
        <scheme val="major"/>
      </rPr>
      <t>ADDITIONAL FEES AND CHARGES</t>
    </r>
  </si>
  <si>
    <t>Number of Locations</t>
  </si>
  <si>
    <t>Delivery &amp; Disposal Cost</t>
  </si>
  <si>
    <t>Collection by Event Organiser</t>
  </si>
  <si>
    <r>
      <rPr>
        <sz val="12"/>
        <color rgb="FF231F20"/>
        <rFont val="Calibri Light"/>
        <family val="2"/>
        <scheme val="major"/>
      </rPr>
      <t>Delivery of Banners and Flags (following hire period) *within Perth Metropolitan Area</t>
    </r>
  </si>
  <si>
    <r>
      <rPr>
        <sz val="12"/>
        <color rgb="FF231F20"/>
        <rFont val="Calibri Light"/>
        <family val="2"/>
        <scheme val="major"/>
      </rPr>
      <t>Disposal of Banners and Flags (following hire period)</t>
    </r>
  </si>
  <si>
    <t>Additional Fee Cost</t>
  </si>
  <si>
    <t>T2</t>
  </si>
  <si>
    <t>T3</t>
  </si>
  <si>
    <t>T3.5</t>
  </si>
  <si>
    <t>T4</t>
  </si>
  <si>
    <t>T5</t>
  </si>
  <si>
    <t>Between Victoria Ave and Hill St</t>
  </si>
  <si>
    <t>T6</t>
  </si>
  <si>
    <t>Between Hill St and Bennett St</t>
  </si>
  <si>
    <t>T7</t>
  </si>
  <si>
    <t>T8</t>
  </si>
  <si>
    <t>T9</t>
  </si>
  <si>
    <t>Between Elder St &amp; Milligan St</t>
  </si>
  <si>
    <t>Premier Locations</t>
  </si>
  <si>
    <t>Executive Locations</t>
  </si>
  <si>
    <t>Sites</t>
  </si>
  <si>
    <t>Footpaths - Between William St and Barrack St</t>
  </si>
  <si>
    <t>NOTE: This is not a Cost Estimate. To receive a formal Cost Estimate, you must submit a Banner &amp; Flag Hire application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</si>
</sst>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8" formatCode="&quot;$&quot;#,##0.00;[Red]\-&quot;$&quot;#,##0.00"/>
    <numFmt numFmtId="44" formatCode="_-&quot;$&quot;* #,##0.00_-;\-&quot;$&quot;* #,##0.00_-;_-&quot;$&quot;* &quot;-&quot;??_-;_-@_-"/>
    <numFmt numFmtId="164" formatCode="\$0.00"/>
    <numFmt numFmtId="165" formatCode="\$#,##0.00"/>
    <numFmt numFmtId="166" formatCode="&quot;$&quot;#,##0.00"/>
  </numFmts>
  <fonts count="42">
    <font>
      <sz val="11"/>
      <color theme="1"/>
      <name val="Calibri"/>
      <family val="2"/>
      <scheme val="minor"/>
    </font>
    <font>
      <sz val="11"/>
      <color theme="1"/>
      <name val="Calibri"/>
      <family val="2"/>
      <scheme val="minor"/>
    </font>
    <font>
      <sz val="10"/>
      <name val="Arial"/>
      <family val="2"/>
    </font>
    <font>
      <sz val="10"/>
      <color rgb="FF000000"/>
      <name val="Times New Roman"/>
      <family val="1"/>
    </font>
    <font>
      <sz val="4"/>
      <name val="TT Commons Pro"/>
      <family val="2"/>
    </font>
    <font>
      <sz val="11"/>
      <color rgb="FF231F20"/>
      <name val="TT Commons Pro"/>
      <family val="2"/>
    </font>
    <font>
      <sz val="11"/>
      <name val="TT Commons Pro"/>
      <family val="2"/>
    </font>
    <font>
      <b/>
      <sz val="11"/>
      <name val="Arial"/>
      <family val="2"/>
    </font>
    <font>
      <b/>
      <sz val="11"/>
      <color rgb="FFFFFFFF"/>
      <name val="Arial"/>
      <family val="2"/>
    </font>
    <font>
      <sz val="11"/>
      <color rgb="FF3B454C"/>
      <name val="Arial Black"/>
      <family val="2"/>
    </font>
    <font>
      <sz val="10"/>
      <color rgb="FF3B454C"/>
      <name val="TT Commons Pro"/>
      <family val="2"/>
    </font>
    <font>
      <sz val="11"/>
      <name val="Arial Black"/>
      <family val="2"/>
    </font>
    <font>
      <sz val="11"/>
      <name val="Arial"/>
      <family val="2"/>
    </font>
    <font>
      <sz val="11"/>
      <color rgb="FFFFFFFF"/>
      <name val="Arial"/>
      <family val="2"/>
    </font>
    <font>
      <sz val="8"/>
      <name val="Calibri"/>
      <family val="2"/>
      <scheme val="minor"/>
    </font>
    <font>
      <b/>
      <sz val="12"/>
      <color theme="0"/>
      <name val="Calibri Light"/>
      <family val="2"/>
      <scheme val="major"/>
    </font>
    <font>
      <sz val="11"/>
      <name val="Calibri Light"/>
      <family val="2"/>
      <scheme val="major"/>
    </font>
    <font>
      <b/>
      <sz val="14"/>
      <name val="Calibri Light"/>
      <family val="2"/>
      <scheme val="major"/>
    </font>
    <font>
      <b/>
      <sz val="20"/>
      <color theme="0"/>
      <name val="Calibri Light"/>
      <family val="2"/>
      <scheme val="major"/>
    </font>
    <font>
      <b/>
      <sz val="12"/>
      <name val="Calibri Light"/>
      <family val="2"/>
      <scheme val="major"/>
    </font>
    <font>
      <sz val="1"/>
      <color theme="0"/>
      <name val="Calibri Light"/>
      <family val="2"/>
      <scheme val="major"/>
    </font>
    <font>
      <b/>
      <sz val="12"/>
      <color rgb="FF231F20"/>
      <name val="Calibri Light"/>
      <family val="2"/>
      <scheme val="major"/>
    </font>
    <font>
      <sz val="12"/>
      <name val="Calibri Light"/>
      <family val="2"/>
      <scheme val="major"/>
    </font>
    <font>
      <sz val="12"/>
      <color rgb="FF231F20"/>
      <name val="Calibri Light"/>
      <family val="2"/>
      <scheme val="major"/>
    </font>
    <font>
      <sz val="11"/>
      <color rgb="FF000000"/>
      <name val="Calibri"/>
      <family val="2"/>
      <scheme val="minor"/>
    </font>
    <font>
      <b/>
      <sz val="10"/>
      <name val="Calibri Light"/>
      <family val="2"/>
      <scheme val="major"/>
    </font>
    <font>
      <b/>
      <sz val="12"/>
      <color rgb="FFFFFFFF"/>
      <name val="Calibri Light"/>
      <family val="2"/>
      <scheme val="major"/>
    </font>
    <font>
      <b/>
      <sz val="12"/>
      <color rgb="FFFF0000"/>
      <name val="Calibri Light"/>
      <family val="2"/>
      <scheme val="major"/>
    </font>
    <font>
      <b/>
      <sz val="20"/>
      <name val="Calibri Light"/>
      <family val="2"/>
      <scheme val="major"/>
    </font>
    <font>
      <b/>
      <sz val="20"/>
      <color rgb="FFFFFFFF"/>
      <name val="Calibri Light"/>
      <family val="2"/>
      <scheme val="major"/>
    </font>
    <font>
      <sz val="20"/>
      <color theme="1"/>
      <name val="Calibri Light"/>
      <family val="2"/>
      <scheme val="major"/>
    </font>
    <font>
      <b/>
      <sz val="12"/>
      <color theme="1"/>
      <name val="Calibri"/>
      <family val="2"/>
      <scheme val="minor"/>
    </font>
    <font>
      <sz val="11"/>
      <color theme="0"/>
      <name val="Calibri Light"/>
      <family val="2"/>
      <scheme val="major"/>
    </font>
    <font>
      <sz val="12"/>
      <color theme="1"/>
      <name val="Calibri"/>
      <family val="2"/>
      <scheme val="minor"/>
    </font>
    <font>
      <sz val="12"/>
      <color theme="1"/>
      <name val="Calibri Light"/>
      <family val="2"/>
      <scheme val="major"/>
    </font>
    <font>
      <sz val="11"/>
      <color rgb="FFFFFFFF"/>
      <name val="Calibri Light"/>
      <family val="2"/>
      <scheme val="major"/>
    </font>
    <font>
      <sz val="11"/>
      <color rgb="FFDFE4E7"/>
      <name val="Calibri Light"/>
      <family val="2"/>
      <scheme val="major"/>
    </font>
    <font>
      <sz val="11"/>
      <color rgb="FFEDF0F1"/>
      <name val="Calibri Light"/>
      <family val="2"/>
      <scheme val="major"/>
    </font>
    <font>
      <u/>
      <sz val="11"/>
      <color theme="10"/>
      <name val="Calibri"/>
      <family val="2"/>
      <scheme val="minor"/>
    </font>
    <font>
      <u/>
      <sz val="14"/>
      <color theme="10"/>
      <name val="Calibri"/>
      <family val="2"/>
      <scheme val="minor"/>
    </font>
    <font>
      <b/>
      <sz val="14"/>
      <color theme="1"/>
      <name val="Calibri"/>
      <family val="2"/>
      <scheme val="minor"/>
    </font>
    <font>
      <sz val="14"/>
      <color theme="1"/>
      <name val="Calibri"/>
      <family val="2"/>
      <scheme val="minor"/>
    </font>
  </fonts>
  <fills count="26">
    <fill>
      <patternFill patternType="none"/>
    </fill>
    <fill>
      <patternFill patternType="gray125"/>
    </fill>
    <fill>
      <patternFill patternType="solid">
        <fgColor rgb="FFEDF0F1"/>
      </patternFill>
    </fill>
    <fill>
      <patternFill patternType="solid">
        <fgColor rgb="FFDFE4E7"/>
      </patternFill>
    </fill>
    <fill>
      <patternFill patternType="solid">
        <fgColor rgb="FF939EA5"/>
      </patternFill>
    </fill>
    <fill>
      <patternFill patternType="solid">
        <fgColor rgb="FFF1E8F3"/>
      </patternFill>
    </fill>
    <fill>
      <patternFill patternType="solid">
        <fgColor rgb="FFF9F5FA"/>
      </patternFill>
    </fill>
    <fill>
      <patternFill patternType="solid">
        <fgColor rgb="FFF7F8EE"/>
      </patternFill>
    </fill>
    <fill>
      <patternFill patternType="solid">
        <fgColor rgb="FFECEED7"/>
      </patternFill>
    </fill>
    <fill>
      <patternFill patternType="solid">
        <fgColor rgb="FFFEF5ED"/>
      </patternFill>
    </fill>
    <fill>
      <patternFill patternType="solid">
        <fgColor rgb="FFFBE7D3"/>
      </patternFill>
    </fill>
    <fill>
      <patternFill patternType="solid">
        <fgColor rgb="FFE88320"/>
        <bgColor indexed="64"/>
      </patternFill>
    </fill>
    <fill>
      <patternFill patternType="solid">
        <fgColor rgb="FFA8AD2C"/>
        <bgColor indexed="64"/>
      </patternFill>
    </fill>
    <fill>
      <patternFill patternType="solid">
        <fgColor rgb="FFBF88BC"/>
        <bgColor indexed="64"/>
      </patternFill>
    </fill>
    <fill>
      <patternFill patternType="solid">
        <fgColor rgb="FFFBE7D3"/>
        <bgColor indexed="64"/>
      </patternFill>
    </fill>
    <fill>
      <patternFill patternType="solid">
        <fgColor rgb="FFFEF5ED"/>
        <bgColor indexed="64"/>
      </patternFill>
    </fill>
    <fill>
      <patternFill patternType="solid">
        <fgColor rgb="FFECEED7"/>
        <bgColor indexed="64"/>
      </patternFill>
    </fill>
    <fill>
      <patternFill patternType="solid">
        <fgColor rgb="FFF7F8EE"/>
        <bgColor indexed="64"/>
      </patternFill>
    </fill>
    <fill>
      <patternFill patternType="solid">
        <fgColor rgb="FFF1E8F3"/>
        <bgColor indexed="64"/>
      </patternFill>
    </fill>
    <fill>
      <patternFill patternType="solid">
        <fgColor rgb="FFF9F5FA"/>
        <bgColor indexed="64"/>
      </patternFill>
    </fill>
    <fill>
      <patternFill patternType="solid">
        <fgColor theme="0" tint="-4.9989318521683403E-2"/>
        <bgColor indexed="64"/>
      </patternFill>
    </fill>
    <fill>
      <patternFill patternType="solid">
        <fgColor rgb="FFE88320"/>
        <bgColor rgb="FF000000"/>
      </patternFill>
    </fill>
    <fill>
      <patternFill patternType="solid">
        <fgColor rgb="FFBF88BC"/>
        <bgColor rgb="FF000000"/>
      </patternFill>
    </fill>
    <fill>
      <patternFill patternType="solid">
        <fgColor rgb="FFEDF0F1"/>
        <bgColor indexed="64"/>
      </patternFill>
    </fill>
    <fill>
      <patternFill patternType="solid">
        <fgColor rgb="FFDFE4E7"/>
        <bgColor indexed="64"/>
      </patternFill>
    </fill>
    <fill>
      <patternFill patternType="solid">
        <fgColor rgb="FF939EA5"/>
        <bgColor indexed="64"/>
      </patternFill>
    </fill>
  </fills>
  <borders count="14">
    <border>
      <left/>
      <right/>
      <top/>
      <bottom/>
      <diagonal/>
    </border>
    <border>
      <left/>
      <right/>
      <top style="thin">
        <color rgb="FF828D94"/>
      </top>
      <bottom/>
      <diagonal/>
    </border>
    <border>
      <left/>
      <right/>
      <top/>
      <bottom style="thin">
        <color rgb="FF828D94"/>
      </bottom>
      <diagonal/>
    </border>
    <border>
      <left/>
      <right/>
      <top style="thin">
        <color rgb="FFBF88BC"/>
      </top>
      <bottom/>
      <diagonal/>
    </border>
    <border>
      <left/>
      <right/>
      <top/>
      <bottom style="thin">
        <color rgb="FFBF88BC"/>
      </bottom>
      <diagonal/>
    </border>
    <border>
      <left/>
      <right/>
      <top style="thin">
        <color rgb="FFA8AD2C"/>
      </top>
      <bottom/>
      <diagonal/>
    </border>
    <border>
      <left/>
      <right/>
      <top/>
      <bottom style="thin">
        <color rgb="FFA8AD2C"/>
      </bottom>
      <diagonal/>
    </border>
    <border>
      <left/>
      <right/>
      <top style="thin">
        <color rgb="FFE88320"/>
      </top>
      <bottom/>
      <diagonal/>
    </border>
    <border>
      <left/>
      <right/>
      <top/>
      <bottom style="thin">
        <color rgb="FFE88320"/>
      </bottom>
      <diagonal/>
    </border>
    <border>
      <left/>
      <right style="thin">
        <color indexed="64"/>
      </right>
      <top/>
      <bottom/>
      <diagonal/>
    </border>
    <border>
      <left/>
      <right/>
      <top/>
      <bottom style="thin">
        <color theme="2"/>
      </bottom>
      <diagonal/>
    </border>
    <border>
      <left style="thin">
        <color theme="2"/>
      </left>
      <right style="thin">
        <color theme="2"/>
      </right>
      <top style="thin">
        <color theme="2"/>
      </top>
      <bottom style="thin">
        <color theme="2"/>
      </bottom>
      <diagonal/>
    </border>
    <border>
      <left/>
      <right/>
      <top style="thin">
        <color rgb="FF939EA5"/>
      </top>
      <bottom/>
      <diagonal/>
    </border>
    <border>
      <left/>
      <right/>
      <top/>
      <bottom style="thin">
        <color rgb="FF939EA5"/>
      </bottom>
      <diagonal/>
    </border>
  </borders>
  <cellStyleXfs count="7">
    <xf numFmtId="0" fontId="0" fillId="0" borderId="0"/>
    <xf numFmtId="44" fontId="1" fillId="0" borderId="0" applyFont="0" applyFill="0" applyBorder="0" applyAlignment="0" applyProtection="0"/>
    <xf numFmtId="0" fontId="2" fillId="0" borderId="0"/>
    <xf numFmtId="0" fontId="3" fillId="0" borderId="0"/>
    <xf numFmtId="44" fontId="1" fillId="0" borderId="0" applyFont="0" applyFill="0" applyBorder="0" applyAlignment="0" applyProtection="0"/>
    <xf numFmtId="44" fontId="1" fillId="0" borderId="0" applyFont="0" applyFill="0" applyBorder="0" applyAlignment="0" applyProtection="0"/>
    <xf numFmtId="0" fontId="38" fillId="0" borderId="0" applyNumberFormat="0" applyFill="0" applyBorder="0" applyAlignment="0" applyProtection="0"/>
  </cellStyleXfs>
  <cellXfs count="258">
    <xf numFmtId="0" fontId="0" fillId="0" borderId="0" xfId="0"/>
    <xf numFmtId="0" fontId="3" fillId="0" borderId="0" xfId="3" applyAlignment="1">
      <alignment horizontal="left" vertical="top"/>
    </xf>
    <xf numFmtId="0" fontId="3" fillId="0" borderId="0" xfId="3" applyAlignment="1">
      <alignment horizontal="left" wrapText="1"/>
    </xf>
    <xf numFmtId="164" fontId="5" fillId="5" borderId="0" xfId="3" applyNumberFormat="1" applyFont="1" applyFill="1" applyAlignment="1">
      <alignment horizontal="right" vertical="top" indent="2" shrinkToFit="1"/>
    </xf>
    <xf numFmtId="1" fontId="5" fillId="5" borderId="0" xfId="3" applyNumberFormat="1" applyFont="1" applyFill="1" applyAlignment="1">
      <alignment horizontal="center" vertical="top" shrinkToFit="1"/>
    </xf>
    <xf numFmtId="0" fontId="6" fillId="5" borderId="0" xfId="3" applyFont="1" applyFill="1" applyAlignment="1">
      <alignment horizontal="left" vertical="top" wrapText="1"/>
    </xf>
    <xf numFmtId="164" fontId="5" fillId="6" borderId="0" xfId="3" applyNumberFormat="1" applyFont="1" applyFill="1" applyAlignment="1">
      <alignment horizontal="right" vertical="top" indent="2" shrinkToFit="1"/>
    </xf>
    <xf numFmtId="1" fontId="5" fillId="6" borderId="0" xfId="3" applyNumberFormat="1" applyFont="1" applyFill="1" applyAlignment="1">
      <alignment horizontal="center" vertical="top" shrinkToFit="1"/>
    </xf>
    <xf numFmtId="0" fontId="6" fillId="6" borderId="0" xfId="3" applyFont="1" applyFill="1" applyAlignment="1">
      <alignment horizontal="left" vertical="top" wrapText="1"/>
    </xf>
    <xf numFmtId="164" fontId="5" fillId="5" borderId="3" xfId="3" applyNumberFormat="1" applyFont="1" applyFill="1" applyBorder="1" applyAlignment="1">
      <alignment horizontal="right" vertical="top" indent="2" shrinkToFit="1"/>
    </xf>
    <xf numFmtId="1" fontId="5" fillId="5" borderId="3" xfId="3" applyNumberFormat="1" applyFont="1" applyFill="1" applyBorder="1" applyAlignment="1">
      <alignment horizontal="center" vertical="top" shrinkToFit="1"/>
    </xf>
    <xf numFmtId="0" fontId="6" fillId="5" borderId="3" xfId="3" applyFont="1" applyFill="1" applyBorder="1" applyAlignment="1">
      <alignment horizontal="left" vertical="top" wrapText="1"/>
    </xf>
    <xf numFmtId="0" fontId="3" fillId="0" borderId="4" xfId="3" applyBorder="1" applyAlignment="1">
      <alignment horizontal="left" vertical="top" wrapText="1" indent="2"/>
    </xf>
    <xf numFmtId="0" fontId="3" fillId="0" borderId="4" xfId="3" applyBorder="1" applyAlignment="1">
      <alignment horizontal="left" vertical="top" wrapText="1" indent="1"/>
    </xf>
    <xf numFmtId="0" fontId="11" fillId="0" borderId="4" xfId="3" applyFont="1" applyBorder="1" applyAlignment="1">
      <alignment horizontal="left" vertical="top" wrapText="1"/>
    </xf>
    <xf numFmtId="164" fontId="5" fillId="7" borderId="0" xfId="3" applyNumberFormat="1" applyFont="1" applyFill="1" applyAlignment="1">
      <alignment horizontal="right" vertical="top" indent="2" shrinkToFit="1"/>
    </xf>
    <xf numFmtId="1" fontId="5" fillId="7" borderId="0" xfId="3" applyNumberFormat="1" applyFont="1" applyFill="1" applyAlignment="1">
      <alignment horizontal="center" vertical="top" shrinkToFit="1"/>
    </xf>
    <xf numFmtId="0" fontId="6" fillId="7" borderId="0" xfId="3" applyFont="1" applyFill="1" applyAlignment="1">
      <alignment horizontal="left" vertical="top" wrapText="1"/>
    </xf>
    <xf numFmtId="164" fontId="5" fillId="8" borderId="0" xfId="3" applyNumberFormat="1" applyFont="1" applyFill="1" applyAlignment="1">
      <alignment horizontal="right" vertical="top" indent="2" shrinkToFit="1"/>
    </xf>
    <xf numFmtId="1" fontId="5" fillId="8" borderId="0" xfId="3" applyNumberFormat="1" applyFont="1" applyFill="1" applyAlignment="1">
      <alignment horizontal="center" vertical="top" shrinkToFit="1"/>
    </xf>
    <xf numFmtId="0" fontId="6" fillId="8" borderId="0" xfId="3" applyFont="1" applyFill="1" applyAlignment="1">
      <alignment horizontal="left" vertical="top" wrapText="1"/>
    </xf>
    <xf numFmtId="164" fontId="5" fillId="8" borderId="5" xfId="3" applyNumberFormat="1" applyFont="1" applyFill="1" applyBorder="1" applyAlignment="1">
      <alignment horizontal="right" vertical="top" indent="2" shrinkToFit="1"/>
    </xf>
    <xf numFmtId="1" fontId="5" fillId="8" borderId="5" xfId="3" applyNumberFormat="1" applyFont="1" applyFill="1" applyBorder="1" applyAlignment="1">
      <alignment horizontal="center" vertical="top" shrinkToFit="1"/>
    </xf>
    <xf numFmtId="0" fontId="6" fillId="8" borderId="5" xfId="3" applyFont="1" applyFill="1" applyBorder="1" applyAlignment="1">
      <alignment horizontal="left" vertical="top" wrapText="1"/>
    </xf>
    <xf numFmtId="0" fontId="3" fillId="0" borderId="6" xfId="3" applyBorder="1" applyAlignment="1">
      <alignment horizontal="left" vertical="top" wrapText="1" indent="1"/>
    </xf>
    <xf numFmtId="0" fontId="11" fillId="0" borderId="6" xfId="3" applyFont="1" applyBorder="1" applyAlignment="1">
      <alignment horizontal="left" vertical="top" wrapText="1"/>
    </xf>
    <xf numFmtId="164" fontId="5" fillId="9" borderId="0" xfId="3" applyNumberFormat="1" applyFont="1" applyFill="1" applyAlignment="1">
      <alignment horizontal="center" vertical="top" shrinkToFit="1"/>
    </xf>
    <xf numFmtId="165" fontId="5" fillId="9" borderId="0" xfId="3" applyNumberFormat="1" applyFont="1" applyFill="1" applyAlignment="1">
      <alignment horizontal="center" vertical="top" shrinkToFit="1"/>
    </xf>
    <xf numFmtId="1" fontId="5" fillId="9" borderId="0" xfId="3" applyNumberFormat="1" applyFont="1" applyFill="1" applyAlignment="1">
      <alignment horizontal="center" vertical="top" shrinkToFit="1"/>
    </xf>
    <xf numFmtId="0" fontId="6" fillId="9" borderId="0" xfId="3" applyFont="1" applyFill="1" applyAlignment="1">
      <alignment horizontal="left" vertical="top" wrapText="1"/>
    </xf>
    <xf numFmtId="164" fontId="5" fillId="10" borderId="0" xfId="3" applyNumberFormat="1" applyFont="1" applyFill="1" applyAlignment="1">
      <alignment horizontal="center" vertical="top" shrinkToFit="1"/>
    </xf>
    <xf numFmtId="165" fontId="5" fillId="10" borderId="0" xfId="3" applyNumberFormat="1" applyFont="1" applyFill="1" applyAlignment="1">
      <alignment horizontal="center" vertical="top" shrinkToFit="1"/>
    </xf>
    <xf numFmtId="1" fontId="5" fillId="10" borderId="0" xfId="3" applyNumberFormat="1" applyFont="1" applyFill="1" applyAlignment="1">
      <alignment horizontal="center" vertical="top" shrinkToFit="1"/>
    </xf>
    <xf numFmtId="0" fontId="6" fillId="10" borderId="0" xfId="3" applyFont="1" applyFill="1" applyAlignment="1">
      <alignment horizontal="left" vertical="top" wrapText="1"/>
    </xf>
    <xf numFmtId="164" fontId="5" fillId="10" borderId="7" xfId="3" applyNumberFormat="1" applyFont="1" applyFill="1" applyBorder="1" applyAlignment="1">
      <alignment horizontal="center" vertical="top" shrinkToFit="1"/>
    </xf>
    <xf numFmtId="165" fontId="5" fillId="10" borderId="7" xfId="3" applyNumberFormat="1" applyFont="1" applyFill="1" applyBorder="1" applyAlignment="1">
      <alignment horizontal="center" vertical="top" shrinkToFit="1"/>
    </xf>
    <xf numFmtId="1" fontId="5" fillId="10" borderId="7" xfId="3" applyNumberFormat="1" applyFont="1" applyFill="1" applyBorder="1" applyAlignment="1">
      <alignment horizontal="center" vertical="top" shrinkToFit="1"/>
    </xf>
    <xf numFmtId="0" fontId="6" fillId="10" borderId="7" xfId="3" applyFont="1" applyFill="1" applyBorder="1" applyAlignment="1">
      <alignment horizontal="left" vertical="top" wrapText="1"/>
    </xf>
    <xf numFmtId="0" fontId="3" fillId="0" borderId="8" xfId="3" applyBorder="1" applyAlignment="1">
      <alignment horizontal="left" vertical="top" wrapText="1" indent="1"/>
    </xf>
    <xf numFmtId="0" fontId="11" fillId="0" borderId="8" xfId="3" applyFont="1" applyBorder="1" applyAlignment="1">
      <alignment horizontal="left" vertical="top" wrapText="1"/>
    </xf>
    <xf numFmtId="0" fontId="3" fillId="0" borderId="0" xfId="3" applyFill="1" applyAlignment="1">
      <alignment horizontal="left" wrapText="1"/>
    </xf>
    <xf numFmtId="0" fontId="3" fillId="0" borderId="0" xfId="3" applyFill="1" applyAlignment="1">
      <alignment horizontal="left" vertical="top"/>
    </xf>
    <xf numFmtId="0" fontId="4" fillId="0" borderId="0" xfId="3" applyFont="1" applyFill="1" applyAlignment="1">
      <alignment horizontal="left" wrapText="1"/>
    </xf>
    <xf numFmtId="0" fontId="5" fillId="2" borderId="0" xfId="3" applyFont="1" applyFill="1" applyAlignment="1">
      <alignment horizontal="right" vertical="top" wrapText="1"/>
    </xf>
    <xf numFmtId="165" fontId="5" fillId="6" borderId="0" xfId="3" applyNumberFormat="1" applyFont="1" applyFill="1" applyAlignment="1">
      <alignment horizontal="center" vertical="top" shrinkToFit="1"/>
    </xf>
    <xf numFmtId="165" fontId="5" fillId="8" borderId="5" xfId="3" applyNumberFormat="1" applyFont="1" applyFill="1" applyBorder="1" applyAlignment="1">
      <alignment horizontal="center" vertical="top" shrinkToFit="1"/>
    </xf>
    <xf numFmtId="165" fontId="5" fillId="7" borderId="0" xfId="3" applyNumberFormat="1" applyFont="1" applyFill="1" applyAlignment="1">
      <alignment horizontal="center" vertical="top" shrinkToFit="1"/>
    </xf>
    <xf numFmtId="165" fontId="5" fillId="8" borderId="0" xfId="3" applyNumberFormat="1" applyFont="1" applyFill="1" applyAlignment="1">
      <alignment horizontal="center" vertical="top" shrinkToFit="1"/>
    </xf>
    <xf numFmtId="0" fontId="9" fillId="0" borderId="8" xfId="3" applyFont="1" applyBorder="1" applyAlignment="1">
      <alignment horizontal="center" vertical="top" wrapText="1"/>
    </xf>
    <xf numFmtId="0" fontId="11" fillId="0" borderId="6" xfId="3" applyFont="1" applyBorder="1" applyAlignment="1">
      <alignment horizontal="center" vertical="top" wrapText="1"/>
    </xf>
    <xf numFmtId="0" fontId="3" fillId="0" borderId="0" xfId="3" applyAlignment="1">
      <alignment horizontal="center" vertical="center" wrapText="1"/>
    </xf>
    <xf numFmtId="0" fontId="11" fillId="0" borderId="4" xfId="3" applyFont="1" applyBorder="1" applyAlignment="1">
      <alignment horizontal="center" vertical="top" wrapText="1"/>
    </xf>
    <xf numFmtId="165" fontId="5" fillId="5" borderId="3" xfId="3" applyNumberFormat="1" applyFont="1" applyFill="1" applyBorder="1" applyAlignment="1">
      <alignment horizontal="center" vertical="top" shrinkToFit="1"/>
    </xf>
    <xf numFmtId="165" fontId="5" fillId="5" borderId="0" xfId="3" applyNumberFormat="1" applyFont="1" applyFill="1" applyAlignment="1">
      <alignment horizontal="center" vertical="top" shrinkToFit="1"/>
    </xf>
    <xf numFmtId="0" fontId="3" fillId="0" borderId="0" xfId="3" applyAlignment="1">
      <alignment horizontal="center" vertical="top"/>
    </xf>
    <xf numFmtId="0" fontId="6" fillId="16" borderId="5" xfId="3" applyFont="1" applyFill="1" applyBorder="1" applyAlignment="1">
      <alignment horizontal="left" vertical="top" wrapText="1"/>
    </xf>
    <xf numFmtId="0" fontId="6" fillId="17" borderId="0" xfId="3" applyFont="1" applyFill="1" applyAlignment="1">
      <alignment horizontal="left" vertical="top" wrapText="1"/>
    </xf>
    <xf numFmtId="1" fontId="5" fillId="0" borderId="0" xfId="3" applyNumberFormat="1" applyFont="1" applyFill="1" applyAlignment="1">
      <alignment horizontal="center" vertical="top" shrinkToFit="1"/>
    </xf>
    <xf numFmtId="164" fontId="5" fillId="0" borderId="0" xfId="3" applyNumberFormat="1" applyFont="1" applyFill="1" applyAlignment="1">
      <alignment horizontal="center" vertical="top" shrinkToFit="1"/>
    </xf>
    <xf numFmtId="0" fontId="6" fillId="18" borderId="3" xfId="3" applyFont="1" applyFill="1" applyBorder="1" applyAlignment="1">
      <alignment horizontal="left" vertical="top" wrapText="1"/>
    </xf>
    <xf numFmtId="0" fontId="22" fillId="14" borderId="0" xfId="0" applyFont="1" applyFill="1" applyBorder="1" applyAlignment="1">
      <alignment horizontal="center" vertical="center"/>
    </xf>
    <xf numFmtId="0" fontId="22" fillId="18" borderId="0" xfId="0" applyFont="1" applyFill="1" applyBorder="1" applyAlignment="1">
      <alignment horizontal="center" vertical="center"/>
    </xf>
    <xf numFmtId="0" fontId="16" fillId="0" borderId="0" xfId="0" applyFont="1" applyAlignment="1">
      <alignment horizontal="center" vertical="center"/>
    </xf>
    <xf numFmtId="0" fontId="24" fillId="0" borderId="0" xfId="3" applyFont="1" applyAlignment="1">
      <alignment horizontal="left" vertical="top"/>
    </xf>
    <xf numFmtId="0" fontId="22" fillId="15" borderId="0" xfId="0" applyFont="1" applyFill="1" applyBorder="1" applyAlignment="1" applyProtection="1">
      <alignment horizontal="center" vertical="center"/>
      <protection locked="0"/>
    </xf>
    <xf numFmtId="0" fontId="22" fillId="17" borderId="0" xfId="0" applyFont="1" applyFill="1" applyBorder="1" applyAlignment="1" applyProtection="1">
      <alignment horizontal="center" vertical="center"/>
      <protection locked="0"/>
    </xf>
    <xf numFmtId="0" fontId="22" fillId="16" borderId="0" xfId="0" applyFont="1" applyFill="1" applyBorder="1" applyAlignment="1" applyProtection="1">
      <alignment horizontal="center" vertical="center"/>
      <protection locked="0"/>
    </xf>
    <xf numFmtId="0" fontId="22" fillId="19" borderId="0" xfId="0" applyFont="1" applyFill="1" applyBorder="1" applyAlignment="1" applyProtection="1">
      <alignment horizontal="center" vertical="center"/>
      <protection locked="0"/>
    </xf>
    <xf numFmtId="0" fontId="22" fillId="18" borderId="0" xfId="0" applyFont="1" applyFill="1" applyBorder="1" applyAlignment="1" applyProtection="1">
      <alignment horizontal="center" vertical="center"/>
      <protection locked="0"/>
    </xf>
    <xf numFmtId="166" fontId="22" fillId="15" borderId="0" xfId="1" applyNumberFormat="1" applyFont="1" applyFill="1" applyBorder="1" applyAlignment="1" applyProtection="1">
      <alignment horizontal="center" vertical="center"/>
    </xf>
    <xf numFmtId="166" fontId="19" fillId="14" borderId="0" xfId="1" applyNumberFormat="1" applyFont="1" applyFill="1" applyBorder="1" applyAlignment="1" applyProtection="1">
      <alignment horizontal="center" vertical="center"/>
    </xf>
    <xf numFmtId="4" fontId="19" fillId="0" borderId="8" xfId="1" applyNumberFormat="1" applyFont="1" applyFill="1" applyBorder="1" applyAlignment="1" applyProtection="1">
      <alignment horizontal="center" vertical="center" wrapText="1"/>
    </xf>
    <xf numFmtId="166" fontId="22" fillId="17" borderId="0" xfId="1" applyNumberFormat="1" applyFont="1" applyFill="1" applyBorder="1" applyAlignment="1" applyProtection="1">
      <alignment horizontal="center" vertical="center"/>
    </xf>
    <xf numFmtId="166" fontId="19" fillId="16" borderId="0" xfId="1" applyNumberFormat="1" applyFont="1" applyFill="1" applyBorder="1" applyAlignment="1" applyProtection="1">
      <alignment horizontal="center" vertical="center"/>
    </xf>
    <xf numFmtId="4" fontId="25" fillId="0" borderId="8" xfId="1" applyNumberFormat="1" applyFont="1" applyFill="1" applyBorder="1" applyAlignment="1" applyProtection="1">
      <alignment horizontal="center" vertical="center" wrapText="1"/>
    </xf>
    <xf numFmtId="4" fontId="25" fillId="0" borderId="4" xfId="1" applyNumberFormat="1" applyFont="1" applyFill="1" applyBorder="1" applyAlignment="1" applyProtection="1">
      <alignment horizontal="center" vertical="center" wrapText="1"/>
    </xf>
    <xf numFmtId="4" fontId="19" fillId="0" borderId="4" xfId="1" applyNumberFormat="1" applyFont="1" applyFill="1" applyBorder="1" applyAlignment="1" applyProtection="1">
      <alignment horizontal="center" vertical="center" wrapText="1"/>
    </xf>
    <xf numFmtId="4" fontId="25" fillId="0" borderId="6" xfId="1" applyNumberFormat="1" applyFont="1" applyFill="1" applyBorder="1" applyAlignment="1" applyProtection="1">
      <alignment horizontal="center" vertical="center" wrapText="1"/>
    </xf>
    <xf numFmtId="4" fontId="19" fillId="0" borderId="6" xfId="1" applyNumberFormat="1" applyFont="1" applyFill="1" applyBorder="1" applyAlignment="1" applyProtection="1">
      <alignment horizontal="center" vertical="center" wrapText="1"/>
    </xf>
    <xf numFmtId="44" fontId="27" fillId="14" borderId="0" xfId="1" applyFont="1" applyFill="1" applyBorder="1" applyAlignment="1" applyProtection="1">
      <alignment horizontal="left" vertical="center"/>
    </xf>
    <xf numFmtId="0" fontId="21" fillId="15" borderId="0" xfId="3" applyFont="1" applyFill="1" applyBorder="1" applyAlignment="1" applyProtection="1">
      <alignment horizontal="center" vertical="center"/>
    </xf>
    <xf numFmtId="0" fontId="22" fillId="15" borderId="0" xfId="3" applyFont="1" applyFill="1" applyBorder="1" applyAlignment="1" applyProtection="1">
      <alignment horizontal="left" vertical="center"/>
    </xf>
    <xf numFmtId="1" fontId="23" fillId="15" borderId="0" xfId="3" applyNumberFormat="1" applyFont="1" applyFill="1" applyBorder="1" applyAlignment="1" applyProtection="1">
      <alignment horizontal="center" vertical="center" shrinkToFit="1"/>
    </xf>
    <xf numFmtId="165" fontId="23" fillId="15" borderId="0" xfId="3" applyNumberFormat="1" applyFont="1" applyFill="1" applyBorder="1" applyAlignment="1" applyProtection="1">
      <alignment horizontal="center" vertical="center" shrinkToFit="1"/>
    </xf>
    <xf numFmtId="164" fontId="23" fillId="15" borderId="0" xfId="3" applyNumberFormat="1" applyFont="1" applyFill="1" applyBorder="1" applyAlignment="1" applyProtection="1">
      <alignment horizontal="center" vertical="center" shrinkToFit="1"/>
    </xf>
    <xf numFmtId="166" fontId="22" fillId="15" borderId="0" xfId="5" applyNumberFormat="1" applyFont="1" applyFill="1" applyBorder="1" applyAlignment="1" applyProtection="1">
      <alignment horizontal="center" vertical="center"/>
    </xf>
    <xf numFmtId="0" fontId="19" fillId="0" borderId="8" xfId="2" applyFont="1" applyFill="1" applyBorder="1" applyAlignment="1" applyProtection="1">
      <alignment horizontal="center" vertical="center" wrapText="1"/>
    </xf>
    <xf numFmtId="0" fontId="19" fillId="15" borderId="0" xfId="3" applyFont="1" applyFill="1" applyBorder="1" applyAlignment="1" applyProtection="1">
      <alignment horizontal="center" vertical="center"/>
    </xf>
    <xf numFmtId="0" fontId="19" fillId="14" borderId="0" xfId="3" applyFont="1" applyFill="1" applyBorder="1" applyAlignment="1" applyProtection="1">
      <alignment horizontal="center" vertical="center"/>
    </xf>
    <xf numFmtId="0" fontId="22" fillId="14" borderId="0" xfId="3" applyFont="1" applyFill="1" applyBorder="1" applyAlignment="1" applyProtection="1">
      <alignment horizontal="left" vertical="center"/>
    </xf>
    <xf numFmtId="164" fontId="23" fillId="14" borderId="0" xfId="3" applyNumberFormat="1" applyFont="1" applyFill="1" applyBorder="1" applyAlignment="1" applyProtection="1">
      <alignment horizontal="center" vertical="top" shrinkToFit="1"/>
    </xf>
    <xf numFmtId="165" fontId="23" fillId="14" borderId="0" xfId="3" applyNumberFormat="1" applyFont="1" applyFill="1" applyBorder="1" applyAlignment="1" applyProtection="1">
      <alignment horizontal="center" vertical="center" shrinkToFit="1"/>
    </xf>
    <xf numFmtId="164" fontId="23" fillId="14" borderId="0" xfId="3" applyNumberFormat="1" applyFont="1" applyFill="1" applyBorder="1" applyAlignment="1" applyProtection="1">
      <alignment horizontal="center" vertical="center" shrinkToFit="1"/>
    </xf>
    <xf numFmtId="166" fontId="22" fillId="14" borderId="0" xfId="5" applyNumberFormat="1" applyFont="1" applyFill="1" applyBorder="1" applyAlignment="1" applyProtection="1">
      <alignment horizontal="center" vertical="center"/>
    </xf>
    <xf numFmtId="1" fontId="23" fillId="14" borderId="0" xfId="3" applyNumberFormat="1" applyFont="1" applyFill="1" applyBorder="1" applyAlignment="1" applyProtection="1">
      <alignment horizontal="center" vertical="center" shrinkToFit="1"/>
    </xf>
    <xf numFmtId="0" fontId="22" fillId="14" borderId="0" xfId="0" applyFont="1" applyFill="1" applyBorder="1" applyAlignment="1" applyProtection="1">
      <alignment horizontal="center" vertical="center"/>
    </xf>
    <xf numFmtId="44" fontId="27" fillId="16" borderId="0" xfId="1" applyFont="1" applyFill="1" applyBorder="1" applyAlignment="1" applyProtection="1">
      <alignment horizontal="left" vertical="center"/>
    </xf>
    <xf numFmtId="44" fontId="27" fillId="18" borderId="0" xfId="1" applyFont="1" applyFill="1" applyBorder="1" applyAlignment="1" applyProtection="1">
      <alignment horizontal="left" vertical="center"/>
    </xf>
    <xf numFmtId="4" fontId="16" fillId="0" borderId="0" xfId="0" applyNumberFormat="1" applyFont="1" applyAlignment="1">
      <alignment horizontal="center" vertical="center"/>
    </xf>
    <xf numFmtId="0" fontId="15" fillId="11" borderId="0" xfId="0" applyFont="1" applyFill="1" applyBorder="1" applyAlignment="1" applyProtection="1">
      <alignment horizontal="center" vertical="center"/>
    </xf>
    <xf numFmtId="166" fontId="15" fillId="11" borderId="0" xfId="0" applyNumberFormat="1" applyFont="1" applyFill="1" applyBorder="1" applyAlignment="1" applyProtection="1">
      <alignment horizontal="center" vertical="center"/>
    </xf>
    <xf numFmtId="0" fontId="19" fillId="0" borderId="6" xfId="2" applyFont="1" applyFill="1" applyBorder="1" applyAlignment="1" applyProtection="1">
      <alignment horizontal="center" vertical="center" wrapText="1"/>
    </xf>
    <xf numFmtId="0" fontId="19" fillId="17" borderId="0" xfId="3" applyFont="1" applyFill="1" applyBorder="1" applyAlignment="1" applyProtection="1">
      <alignment horizontal="center" vertical="center"/>
    </xf>
    <xf numFmtId="0" fontId="22" fillId="17" borderId="0" xfId="3" applyFont="1" applyFill="1" applyBorder="1" applyAlignment="1" applyProtection="1">
      <alignment horizontal="left" vertical="center"/>
    </xf>
    <xf numFmtId="1" fontId="23" fillId="17" borderId="0" xfId="3" applyNumberFormat="1" applyFont="1" applyFill="1" applyBorder="1" applyAlignment="1" applyProtection="1">
      <alignment horizontal="center" vertical="center" shrinkToFit="1"/>
    </xf>
    <xf numFmtId="165" fontId="23" fillId="17" borderId="0" xfId="3" applyNumberFormat="1" applyFont="1" applyFill="1" applyBorder="1" applyAlignment="1" applyProtection="1">
      <alignment horizontal="center" vertical="center" shrinkToFit="1"/>
    </xf>
    <xf numFmtId="164" fontId="23" fillId="17" borderId="0" xfId="3" applyNumberFormat="1" applyFont="1" applyFill="1" applyBorder="1" applyAlignment="1" applyProtection="1">
      <alignment horizontal="center" vertical="center" shrinkToFit="1"/>
    </xf>
    <xf numFmtId="166" fontId="22" fillId="17" borderId="0" xfId="5" applyNumberFormat="1" applyFont="1" applyFill="1" applyBorder="1" applyAlignment="1" applyProtection="1">
      <alignment horizontal="center" vertical="center"/>
    </xf>
    <xf numFmtId="0" fontId="19" fillId="16" borderId="0" xfId="3" applyFont="1" applyFill="1" applyBorder="1" applyAlignment="1" applyProtection="1">
      <alignment horizontal="center" vertical="center"/>
    </xf>
    <xf numFmtId="0" fontId="22" fillId="16" borderId="0" xfId="3" applyFont="1" applyFill="1" applyBorder="1" applyAlignment="1" applyProtection="1">
      <alignment horizontal="left" vertical="center"/>
    </xf>
    <xf numFmtId="1" fontId="23" fillId="16" borderId="0" xfId="3" applyNumberFormat="1" applyFont="1" applyFill="1" applyBorder="1" applyAlignment="1" applyProtection="1">
      <alignment horizontal="center" vertical="center" shrinkToFit="1"/>
    </xf>
    <xf numFmtId="165" fontId="23" fillId="16" borderId="0" xfId="3" applyNumberFormat="1" applyFont="1" applyFill="1" applyBorder="1" applyAlignment="1" applyProtection="1">
      <alignment horizontal="center" vertical="center" shrinkToFit="1"/>
    </xf>
    <xf numFmtId="164" fontId="23" fillId="16" borderId="0" xfId="3" applyNumberFormat="1" applyFont="1" applyFill="1" applyBorder="1" applyAlignment="1" applyProtection="1">
      <alignment horizontal="center" vertical="center" shrinkToFit="1"/>
    </xf>
    <xf numFmtId="166" fontId="22" fillId="16" borderId="0" xfId="5" applyNumberFormat="1" applyFont="1" applyFill="1" applyBorder="1" applyAlignment="1" applyProtection="1">
      <alignment horizontal="center" vertical="center"/>
    </xf>
    <xf numFmtId="0" fontId="15" fillId="12" borderId="0" xfId="0" applyFont="1" applyFill="1" applyBorder="1" applyAlignment="1" applyProtection="1">
      <alignment horizontal="center" vertical="center"/>
    </xf>
    <xf numFmtId="166" fontId="15" fillId="12" borderId="0" xfId="0" applyNumberFormat="1" applyFont="1" applyFill="1" applyBorder="1" applyAlignment="1" applyProtection="1">
      <alignment horizontal="center" vertical="center"/>
    </xf>
    <xf numFmtId="0" fontId="19" fillId="0" borderId="4" xfId="2" applyFont="1" applyFill="1" applyBorder="1" applyAlignment="1" applyProtection="1">
      <alignment horizontal="center" vertical="center" wrapText="1"/>
    </xf>
    <xf numFmtId="0" fontId="19" fillId="19" borderId="0" xfId="3" applyFont="1" applyFill="1" applyBorder="1" applyAlignment="1" applyProtection="1">
      <alignment horizontal="center" vertical="center"/>
    </xf>
    <xf numFmtId="0" fontId="22" fillId="19" borderId="0" xfId="3" applyFont="1" applyFill="1" applyBorder="1" applyAlignment="1" applyProtection="1">
      <alignment horizontal="left" vertical="center"/>
    </xf>
    <xf numFmtId="1" fontId="23" fillId="19" borderId="0" xfId="3" applyNumberFormat="1" applyFont="1" applyFill="1" applyBorder="1" applyAlignment="1" applyProtection="1">
      <alignment horizontal="center" vertical="center" shrinkToFit="1"/>
    </xf>
    <xf numFmtId="165" fontId="23" fillId="19" borderId="0" xfId="3" applyNumberFormat="1" applyFont="1" applyFill="1" applyBorder="1" applyAlignment="1" applyProtection="1">
      <alignment horizontal="center" vertical="center" shrinkToFit="1"/>
    </xf>
    <xf numFmtId="164" fontId="23" fillId="19" borderId="0" xfId="3" applyNumberFormat="1" applyFont="1" applyFill="1" applyBorder="1" applyAlignment="1" applyProtection="1">
      <alignment horizontal="center" vertical="center" shrinkToFit="1"/>
    </xf>
    <xf numFmtId="166" fontId="22" fillId="19" borderId="0" xfId="5" applyNumberFormat="1" applyFont="1" applyFill="1" applyBorder="1" applyAlignment="1" applyProtection="1">
      <alignment horizontal="center" vertical="center"/>
    </xf>
    <xf numFmtId="0" fontId="19" fillId="18" borderId="0" xfId="3" applyFont="1" applyFill="1" applyBorder="1" applyAlignment="1" applyProtection="1">
      <alignment horizontal="center" vertical="center"/>
    </xf>
    <xf numFmtId="0" fontId="22" fillId="18" borderId="0" xfId="3" applyFont="1" applyFill="1" applyBorder="1" applyAlignment="1" applyProtection="1">
      <alignment horizontal="left" vertical="center"/>
    </xf>
    <xf numFmtId="1" fontId="23" fillId="18" borderId="0" xfId="3" applyNumberFormat="1" applyFont="1" applyFill="1" applyBorder="1" applyAlignment="1" applyProtection="1">
      <alignment horizontal="center" vertical="center" shrinkToFit="1"/>
    </xf>
    <xf numFmtId="165" fontId="23" fillId="18" borderId="0" xfId="3" applyNumberFormat="1" applyFont="1" applyFill="1" applyBorder="1" applyAlignment="1" applyProtection="1">
      <alignment horizontal="center" vertical="center" shrinkToFit="1"/>
    </xf>
    <xf numFmtId="164" fontId="23" fillId="18" borderId="0" xfId="3" applyNumberFormat="1" applyFont="1" applyFill="1" applyBorder="1" applyAlignment="1" applyProtection="1">
      <alignment horizontal="center" vertical="center" shrinkToFit="1"/>
    </xf>
    <xf numFmtId="0" fontId="22" fillId="18" borderId="0" xfId="0" applyFont="1" applyFill="1" applyBorder="1" applyAlignment="1" applyProtection="1">
      <alignment horizontal="center" vertical="center"/>
    </xf>
    <xf numFmtId="0" fontId="15" fillId="13" borderId="0" xfId="0" applyFont="1" applyFill="1" applyBorder="1" applyAlignment="1" applyProtection="1">
      <alignment horizontal="center" vertical="center"/>
    </xf>
    <xf numFmtId="44" fontId="27" fillId="14" borderId="0" xfId="1" applyFont="1" applyFill="1" applyBorder="1" applyAlignment="1" applyProtection="1">
      <alignment horizontal="center" vertical="center"/>
    </xf>
    <xf numFmtId="0" fontId="16" fillId="0" borderId="0" xfId="0" applyFont="1" applyAlignment="1">
      <alignment horizontal="center" vertical="center" wrapText="1"/>
    </xf>
    <xf numFmtId="0" fontId="16" fillId="0" borderId="0" xfId="3" applyFont="1" applyFill="1" applyAlignment="1">
      <alignment horizontal="center" vertical="center" wrapText="1"/>
    </xf>
    <xf numFmtId="0" fontId="16" fillId="0" borderId="0" xfId="0" applyFont="1" applyFill="1" applyAlignment="1">
      <alignment horizontal="center" vertical="center"/>
    </xf>
    <xf numFmtId="0" fontId="22" fillId="16" borderId="0" xfId="3" applyFont="1" applyFill="1" applyBorder="1" applyAlignment="1" applyProtection="1">
      <alignment horizontal="center" vertical="center"/>
    </xf>
    <xf numFmtId="7" fontId="22" fillId="19" borderId="0" xfId="5" applyNumberFormat="1" applyFont="1" applyFill="1" applyBorder="1" applyAlignment="1" applyProtection="1">
      <alignment horizontal="center" vertical="center"/>
    </xf>
    <xf numFmtId="7" fontId="22" fillId="18" borderId="0" xfId="5" applyNumberFormat="1" applyFont="1" applyFill="1" applyBorder="1" applyAlignment="1" applyProtection="1">
      <alignment horizontal="center" vertical="center"/>
    </xf>
    <xf numFmtId="7" fontId="19" fillId="18" borderId="0" xfId="5" applyNumberFormat="1" applyFont="1" applyFill="1" applyBorder="1" applyAlignment="1" applyProtection="1">
      <alignment horizontal="center" vertical="center"/>
    </xf>
    <xf numFmtId="7" fontId="15" fillId="13" borderId="0" xfId="5" applyNumberFormat="1" applyFont="1" applyFill="1" applyBorder="1" applyAlignment="1" applyProtection="1">
      <alignment horizontal="center" vertical="center"/>
    </xf>
    <xf numFmtId="0" fontId="17" fillId="20" borderId="0" xfId="0" applyFont="1" applyFill="1" applyAlignment="1" applyProtection="1">
      <alignment horizontal="center" vertical="center"/>
    </xf>
    <xf numFmtId="0" fontId="22" fillId="14" borderId="0" xfId="0" applyFont="1" applyFill="1" applyBorder="1" applyAlignment="1" applyProtection="1">
      <alignment horizontal="left" vertical="center"/>
    </xf>
    <xf numFmtId="0" fontId="22" fillId="18" borderId="0" xfId="0" applyFont="1" applyFill="1" applyBorder="1" applyAlignment="1" applyProtection="1">
      <alignment horizontal="left" vertical="center"/>
    </xf>
    <xf numFmtId="0" fontId="20" fillId="19" borderId="0" xfId="0" applyFont="1" applyFill="1" applyBorder="1" applyAlignment="1" applyProtection="1">
      <alignment horizontal="left" vertical="center"/>
      <protection locked="0"/>
    </xf>
    <xf numFmtId="0" fontId="20" fillId="17" borderId="0" xfId="0" applyFont="1" applyFill="1" applyBorder="1" applyAlignment="1" applyProtection="1">
      <alignment horizontal="left" vertical="center"/>
      <protection locked="0"/>
    </xf>
    <xf numFmtId="44" fontId="20" fillId="15" borderId="0" xfId="1" applyFont="1" applyFill="1" applyBorder="1" applyAlignment="1" applyProtection="1">
      <alignment horizontal="left" vertical="center"/>
      <protection locked="0"/>
    </xf>
    <xf numFmtId="166" fontId="6" fillId="2" borderId="1" xfId="3" applyNumberFormat="1" applyFont="1" applyFill="1" applyBorder="1" applyAlignment="1">
      <alignment horizontal="right" vertical="top" wrapText="1"/>
    </xf>
    <xf numFmtId="7" fontId="5" fillId="3" borderId="2" xfId="5" applyNumberFormat="1" applyFont="1" applyFill="1" applyBorder="1" applyAlignment="1">
      <alignment horizontal="right" vertical="top" wrapText="1"/>
    </xf>
    <xf numFmtId="0" fontId="16" fillId="25" borderId="0" xfId="0" applyFont="1" applyFill="1" applyAlignment="1">
      <alignment horizontal="center" vertical="center"/>
    </xf>
    <xf numFmtId="0" fontId="32" fillId="25" borderId="11" xfId="0" applyFont="1" applyFill="1" applyBorder="1" applyAlignment="1">
      <alignment horizontal="center" vertical="center"/>
    </xf>
    <xf numFmtId="0" fontId="16" fillId="0" borderId="12" xfId="0" applyFont="1" applyBorder="1" applyAlignment="1">
      <alignment horizontal="center" vertical="center"/>
    </xf>
    <xf numFmtId="4" fontId="16" fillId="0" borderId="12" xfId="0" applyNumberFormat="1" applyFont="1" applyBorder="1" applyAlignment="1">
      <alignment horizontal="center" vertical="center"/>
    </xf>
    <xf numFmtId="0" fontId="19" fillId="0" borderId="13" xfId="2" applyFont="1" applyFill="1" applyBorder="1" applyAlignment="1" applyProtection="1">
      <alignment horizontal="center" vertical="center" wrapText="1"/>
    </xf>
    <xf numFmtId="0" fontId="16" fillId="0" borderId="13" xfId="0" applyFont="1" applyBorder="1" applyAlignment="1">
      <alignment horizontal="center" vertical="center"/>
    </xf>
    <xf numFmtId="0" fontId="19" fillId="0" borderId="13" xfId="0" applyFont="1" applyBorder="1" applyAlignment="1">
      <alignment horizontal="center" vertical="center"/>
    </xf>
    <xf numFmtId="0" fontId="3" fillId="0" borderId="0" xfId="3" applyAlignment="1">
      <alignment horizontal="left" vertical="center" wrapText="1"/>
    </xf>
    <xf numFmtId="0" fontId="3" fillId="0" borderId="0" xfId="3" applyFill="1" applyAlignment="1">
      <alignment horizontal="left" vertical="top" wrapText="1"/>
    </xf>
    <xf numFmtId="0" fontId="3" fillId="0" borderId="0" xfId="3" applyAlignment="1">
      <alignment horizontal="left" vertical="top" wrapText="1"/>
    </xf>
    <xf numFmtId="0" fontId="26" fillId="25" borderId="0" xfId="0" applyFont="1" applyFill="1" applyAlignment="1">
      <alignment horizontal="center" vertical="center"/>
    </xf>
    <xf numFmtId="0" fontId="35" fillId="25" borderId="0" xfId="0" applyFont="1" applyFill="1" applyAlignment="1">
      <alignment horizontal="center" vertical="center"/>
    </xf>
    <xf numFmtId="166" fontId="26" fillId="25" borderId="0" xfId="0" applyNumberFormat="1" applyFont="1" applyFill="1" applyAlignment="1" applyProtection="1">
      <alignment horizontal="center" vertical="center"/>
    </xf>
    <xf numFmtId="7" fontId="22" fillId="24" borderId="0" xfId="5" applyNumberFormat="1" applyFont="1" applyFill="1" applyAlignment="1" applyProtection="1">
      <alignment horizontal="center" vertical="center"/>
    </xf>
    <xf numFmtId="0" fontId="16" fillId="24" borderId="0" xfId="0" applyFont="1" applyFill="1" applyAlignment="1">
      <alignment horizontal="center" vertical="center"/>
    </xf>
    <xf numFmtId="166" fontId="34" fillId="24" borderId="0" xfId="0" applyNumberFormat="1" applyFont="1" applyFill="1" applyAlignment="1" applyProtection="1">
      <alignment horizontal="center" vertical="center"/>
    </xf>
    <xf numFmtId="0" fontId="36" fillId="24" borderId="0" xfId="0" applyFont="1" applyFill="1" applyAlignment="1" applyProtection="1">
      <alignment vertical="center"/>
      <protection locked="0"/>
    </xf>
    <xf numFmtId="166" fontId="22" fillId="23" borderId="0" xfId="0" applyNumberFormat="1" applyFont="1" applyFill="1" applyAlignment="1" applyProtection="1">
      <alignment horizontal="center" vertical="center"/>
    </xf>
    <xf numFmtId="0" fontId="16" fillId="23" borderId="0" xfId="0" applyFont="1" applyFill="1" applyAlignment="1">
      <alignment horizontal="center" vertical="center"/>
    </xf>
    <xf numFmtId="0" fontId="37" fillId="23" borderId="10" xfId="0" applyFont="1" applyFill="1" applyBorder="1" applyAlignment="1" applyProtection="1">
      <alignment vertical="center"/>
      <protection locked="0"/>
    </xf>
    <xf numFmtId="0" fontId="22" fillId="24" borderId="0" xfId="3" applyFont="1" applyFill="1" applyBorder="1" applyAlignment="1" applyProtection="1">
      <alignment horizontal="center" vertical="center" wrapText="1"/>
    </xf>
    <xf numFmtId="0" fontId="34" fillId="24" borderId="0" xfId="0" applyFont="1" applyFill="1" applyAlignment="1" applyProtection="1">
      <alignment horizontal="center" vertical="center" wrapText="1"/>
    </xf>
    <xf numFmtId="0" fontId="22" fillId="24" borderId="0" xfId="3" applyFont="1" applyFill="1" applyBorder="1" applyAlignment="1">
      <alignment horizontal="left" vertical="top" wrapText="1"/>
    </xf>
    <xf numFmtId="0" fontId="34" fillId="24" borderId="0" xfId="0" applyFont="1" applyFill="1" applyBorder="1" applyAlignment="1">
      <alignment horizontal="left" vertical="top" wrapText="1"/>
    </xf>
    <xf numFmtId="0" fontId="36" fillId="23" borderId="0" xfId="0" applyFont="1" applyFill="1" applyAlignment="1" applyProtection="1">
      <alignment vertical="center"/>
      <protection locked="0"/>
    </xf>
    <xf numFmtId="7" fontId="22" fillId="23" borderId="0" xfId="5" applyNumberFormat="1" applyFont="1" applyFill="1" applyAlignment="1" applyProtection="1">
      <alignment horizontal="center" vertical="center"/>
    </xf>
    <xf numFmtId="166" fontId="34" fillId="23" borderId="0" xfId="0" applyNumberFormat="1" applyFont="1" applyFill="1" applyAlignment="1" applyProtection="1">
      <alignment horizontal="center" vertical="center"/>
    </xf>
    <xf numFmtId="0" fontId="37" fillId="24" borderId="10" xfId="0" applyFont="1" applyFill="1" applyBorder="1" applyAlignment="1" applyProtection="1">
      <alignment vertical="center"/>
      <protection locked="0"/>
    </xf>
    <xf numFmtId="166" fontId="22" fillId="24" borderId="0" xfId="0" applyNumberFormat="1" applyFont="1" applyFill="1" applyAlignment="1" applyProtection="1">
      <alignment horizontal="center" vertical="center"/>
    </xf>
    <xf numFmtId="0" fontId="22" fillId="24" borderId="10" xfId="3" applyFont="1" applyFill="1" applyBorder="1" applyAlignment="1">
      <alignment horizontal="left" vertical="top" wrapText="1"/>
    </xf>
    <xf numFmtId="0" fontId="34" fillId="24" borderId="10" xfId="0" applyFont="1" applyFill="1" applyBorder="1" applyAlignment="1">
      <alignment horizontal="left" vertical="top" wrapText="1"/>
    </xf>
    <xf numFmtId="1" fontId="34" fillId="24" borderId="0" xfId="0" applyNumberFormat="1" applyFont="1" applyFill="1" applyAlignment="1">
      <alignment horizontal="center" vertical="center" wrapText="1"/>
    </xf>
    <xf numFmtId="0" fontId="36" fillId="23" borderId="11" xfId="0" applyFont="1" applyFill="1" applyBorder="1" applyAlignment="1" applyProtection="1">
      <alignment horizontal="center" vertical="center"/>
      <protection locked="0"/>
    </xf>
    <xf numFmtId="8" fontId="22" fillId="23" borderId="0" xfId="0" applyNumberFormat="1" applyFont="1" applyFill="1" applyAlignment="1" applyProtection="1">
      <alignment horizontal="center" vertical="center"/>
    </xf>
    <xf numFmtId="0" fontId="16" fillId="0" borderId="13" xfId="0" applyFont="1" applyBorder="1" applyAlignment="1">
      <alignment horizontal="center" vertical="center"/>
    </xf>
    <xf numFmtId="0" fontId="19" fillId="0" borderId="8" xfId="2" applyFont="1" applyFill="1" applyBorder="1" applyAlignment="1" applyProtection="1">
      <alignment horizontal="center" vertical="center" wrapText="1"/>
    </xf>
    <xf numFmtId="0" fontId="19" fillId="0" borderId="4" xfId="2" applyFont="1" applyFill="1" applyBorder="1" applyAlignment="1" applyProtection="1">
      <alignment horizontal="center" vertical="center" wrapText="1"/>
    </xf>
    <xf numFmtId="0" fontId="19" fillId="0" borderId="6" xfId="2" applyFont="1" applyFill="1" applyBorder="1" applyAlignment="1" applyProtection="1">
      <alignment horizontal="center" vertical="center" wrapText="1"/>
    </xf>
    <xf numFmtId="0" fontId="23" fillId="15" borderId="0" xfId="3" applyFont="1" applyFill="1" applyBorder="1" applyAlignment="1" applyProtection="1">
      <alignment horizontal="left" vertical="center"/>
    </xf>
    <xf numFmtId="0" fontId="19" fillId="14" borderId="0" xfId="3" applyFont="1" applyFill="1" applyBorder="1" applyAlignment="1" applyProtection="1">
      <alignment horizontal="left" vertical="center"/>
    </xf>
    <xf numFmtId="0" fontId="16" fillId="14" borderId="0" xfId="0" applyFont="1" applyFill="1" applyAlignment="1">
      <alignment horizontal="center" vertical="center"/>
    </xf>
    <xf numFmtId="0" fontId="16" fillId="14" borderId="0" xfId="3" applyFont="1" applyFill="1" applyAlignment="1">
      <alignment horizontal="center" vertical="center" wrapText="1"/>
    </xf>
    <xf numFmtId="164" fontId="23" fillId="0" borderId="0" xfId="3" applyNumberFormat="1" applyFont="1" applyFill="1" applyBorder="1" applyAlignment="1" applyProtection="1">
      <alignment horizontal="center" vertical="center" shrinkToFit="1"/>
    </xf>
    <xf numFmtId="166" fontId="22" fillId="0" borderId="0" xfId="5" applyNumberFormat="1" applyFont="1" applyFill="1" applyBorder="1" applyAlignment="1" applyProtection="1">
      <alignment horizontal="center" vertical="center"/>
    </xf>
    <xf numFmtId="0" fontId="19" fillId="0" borderId="0" xfId="3" applyFont="1" applyFill="1" applyBorder="1" applyAlignment="1" applyProtection="1">
      <alignment horizontal="center" vertical="center"/>
    </xf>
    <xf numFmtId="0" fontId="21" fillId="17" borderId="0" xfId="3" applyFont="1" applyFill="1" applyBorder="1" applyAlignment="1" applyProtection="1">
      <alignment horizontal="center" vertical="center"/>
    </xf>
    <xf numFmtId="0" fontId="23" fillId="17" borderId="0" xfId="3" applyFont="1" applyFill="1" applyBorder="1" applyAlignment="1" applyProtection="1">
      <alignment horizontal="left" vertical="center"/>
    </xf>
    <xf numFmtId="0" fontId="19" fillId="0" borderId="13" xfId="0" applyFont="1" applyBorder="1" applyAlignment="1">
      <alignment vertical="center"/>
    </xf>
    <xf numFmtId="0" fontId="30" fillId="0" borderId="0" xfId="0" applyFont="1" applyAlignment="1"/>
    <xf numFmtId="0" fontId="40" fillId="0" borderId="0" xfId="0" applyFont="1" applyAlignment="1">
      <alignment horizontal="center"/>
    </xf>
    <xf numFmtId="0" fontId="40" fillId="0" borderId="0" xfId="0" applyFont="1" applyAlignment="1"/>
    <xf numFmtId="0" fontId="41" fillId="0" borderId="0" xfId="0" applyFont="1"/>
    <xf numFmtId="0" fontId="17" fillId="20" borderId="0" xfId="0" applyFont="1" applyFill="1" applyBorder="1" applyAlignment="1" applyProtection="1">
      <alignment horizontal="right" vertical="center"/>
    </xf>
    <xf numFmtId="0" fontId="18" fillId="11" borderId="0" xfId="0" applyFont="1" applyFill="1" applyBorder="1" applyAlignment="1" applyProtection="1">
      <alignment horizontal="center" vertical="center"/>
    </xf>
    <xf numFmtId="0" fontId="26" fillId="21" borderId="0" xfId="0" applyFont="1" applyFill="1" applyAlignment="1" applyProtection="1">
      <alignment horizontal="right" vertical="center"/>
    </xf>
    <xf numFmtId="0" fontId="15" fillId="11" borderId="0" xfId="0" applyFont="1" applyFill="1" applyBorder="1" applyAlignment="1" applyProtection="1">
      <alignment horizontal="right" vertical="center"/>
    </xf>
    <xf numFmtId="0" fontId="19" fillId="0" borderId="8" xfId="2" applyFont="1" applyFill="1" applyBorder="1" applyAlignment="1" applyProtection="1">
      <alignment horizontal="center" vertical="center" wrapText="1"/>
    </xf>
    <xf numFmtId="0" fontId="19" fillId="0" borderId="4" xfId="2" applyFont="1" applyFill="1" applyBorder="1" applyAlignment="1" applyProtection="1">
      <alignment horizontal="center" vertical="center" wrapText="1"/>
    </xf>
    <xf numFmtId="0" fontId="18" fillId="13" borderId="0" xfId="0" applyFont="1" applyFill="1" applyBorder="1" applyAlignment="1" applyProtection="1">
      <alignment horizontal="center" vertical="center"/>
    </xf>
    <xf numFmtId="0" fontId="18" fillId="13" borderId="9" xfId="0" applyFont="1" applyFill="1" applyBorder="1" applyAlignment="1" applyProtection="1">
      <alignment horizontal="center" vertical="center"/>
    </xf>
    <xf numFmtId="0" fontId="18" fillId="12" borderId="0" xfId="0" applyFont="1" applyFill="1" applyBorder="1" applyAlignment="1" applyProtection="1">
      <alignment horizontal="center" vertical="center"/>
    </xf>
    <xf numFmtId="0" fontId="19" fillId="0" borderId="6" xfId="2" applyFont="1" applyFill="1" applyBorder="1" applyAlignment="1" applyProtection="1">
      <alignment horizontal="center" vertical="center" wrapText="1"/>
    </xf>
    <xf numFmtId="166" fontId="17" fillId="20" borderId="0" xfId="0" applyNumberFormat="1" applyFont="1" applyFill="1" applyBorder="1" applyAlignment="1" applyProtection="1">
      <alignment horizontal="center" vertical="center"/>
    </xf>
    <xf numFmtId="0" fontId="15" fillId="13" borderId="0" xfId="0" applyFont="1" applyFill="1" applyBorder="1" applyAlignment="1" applyProtection="1">
      <alignment horizontal="right" vertical="center"/>
    </xf>
    <xf numFmtId="1" fontId="17" fillId="20" borderId="0" xfId="0" applyNumberFormat="1" applyFont="1" applyFill="1" applyAlignment="1" applyProtection="1">
      <alignment horizontal="center" vertical="center"/>
    </xf>
    <xf numFmtId="0" fontId="17" fillId="20" borderId="0" xfId="0" applyFont="1" applyFill="1" applyAlignment="1" applyProtection="1">
      <alignment horizontal="right" vertical="center"/>
    </xf>
    <xf numFmtId="0" fontId="15" fillId="12" borderId="0" xfId="0" applyFont="1" applyFill="1" applyAlignment="1" applyProtection="1">
      <alignment horizontal="right" vertical="center"/>
    </xf>
    <xf numFmtId="0" fontId="15" fillId="12" borderId="0" xfId="0" applyFont="1" applyFill="1" applyBorder="1" applyAlignment="1" applyProtection="1">
      <alignment horizontal="right" vertical="center"/>
    </xf>
    <xf numFmtId="0" fontId="26" fillId="22" borderId="0" xfId="0" applyFont="1" applyFill="1" applyAlignment="1" applyProtection="1">
      <alignment horizontal="right" vertical="center"/>
    </xf>
    <xf numFmtId="0" fontId="39" fillId="0" borderId="0" xfId="6" applyFont="1" applyFill="1" applyAlignment="1">
      <alignment horizontal="center" vertical="center"/>
    </xf>
    <xf numFmtId="0" fontId="22" fillId="23" borderId="11" xfId="0" applyFont="1" applyFill="1" applyBorder="1" applyAlignment="1">
      <alignment horizontal="left" vertical="center"/>
    </xf>
    <xf numFmtId="0" fontId="33" fillId="23" borderId="11" xfId="0" applyFont="1" applyFill="1" applyBorder="1" applyAlignment="1">
      <alignment horizontal="left" vertical="center"/>
    </xf>
    <xf numFmtId="0" fontId="22" fillId="23" borderId="0" xfId="0" applyFont="1" applyFill="1" applyAlignment="1" applyProtection="1">
      <alignment horizontal="center" vertical="center" wrapText="1"/>
    </xf>
    <xf numFmtId="0" fontId="34" fillId="23" borderId="0" xfId="0" applyFont="1" applyFill="1" applyAlignment="1" applyProtection="1">
      <alignment horizontal="center" vertical="center" wrapText="1"/>
    </xf>
    <xf numFmtId="0" fontId="16" fillId="0" borderId="13" xfId="0" applyFont="1" applyBorder="1" applyAlignment="1">
      <alignment horizontal="center" vertical="center"/>
    </xf>
    <xf numFmtId="0" fontId="0" fillId="0" borderId="13" xfId="0" applyBorder="1" applyAlignment="1">
      <alignment horizontal="center" vertical="center"/>
    </xf>
    <xf numFmtId="0" fontId="28" fillId="4" borderId="0" xfId="3" applyFont="1" applyFill="1" applyAlignment="1">
      <alignment horizontal="center" vertical="top" wrapText="1"/>
    </xf>
    <xf numFmtId="0" fontId="30" fillId="0" borderId="0" xfId="0" applyFont="1" applyAlignment="1">
      <alignment horizontal="center"/>
    </xf>
    <xf numFmtId="0" fontId="19" fillId="0" borderId="13" xfId="0" applyFont="1" applyBorder="1" applyAlignment="1">
      <alignment horizontal="center" vertical="center"/>
    </xf>
    <xf numFmtId="0" fontId="31" fillId="0" borderId="13" xfId="0" applyFont="1" applyBorder="1" applyAlignment="1">
      <alignment horizontal="center" vertical="center"/>
    </xf>
    <xf numFmtId="0" fontId="22" fillId="23" borderId="12" xfId="3" applyFont="1" applyFill="1" applyBorder="1" applyAlignment="1">
      <alignment horizontal="left" vertical="top" wrapText="1"/>
    </xf>
    <xf numFmtId="0" fontId="34" fillId="23" borderId="12" xfId="0" applyFont="1" applyFill="1" applyBorder="1" applyAlignment="1">
      <alignment horizontal="left" vertical="top" wrapText="1"/>
    </xf>
    <xf numFmtId="0" fontId="22" fillId="23" borderId="10" xfId="3" applyFont="1" applyFill="1" applyBorder="1" applyAlignment="1">
      <alignment horizontal="left" vertical="top" wrapText="1"/>
    </xf>
    <xf numFmtId="0" fontId="34" fillId="23" borderId="10" xfId="0" applyFont="1" applyFill="1" applyBorder="1" applyAlignment="1">
      <alignment horizontal="left" vertical="top" wrapText="1"/>
    </xf>
    <xf numFmtId="0" fontId="22" fillId="23" borderId="0" xfId="3" applyFont="1" applyFill="1" applyBorder="1" applyAlignment="1" applyProtection="1">
      <alignment horizontal="center" vertical="center" wrapText="1"/>
    </xf>
    <xf numFmtId="1" fontId="34" fillId="23" borderId="0" xfId="0" applyNumberFormat="1" applyFont="1" applyFill="1" applyAlignment="1">
      <alignment horizontal="center" vertical="center" wrapText="1"/>
    </xf>
    <xf numFmtId="0" fontId="40" fillId="0" borderId="0" xfId="0" applyFont="1" applyAlignment="1">
      <alignment horizontal="center"/>
    </xf>
    <xf numFmtId="0" fontId="6" fillId="2" borderId="1" xfId="3" applyFont="1" applyFill="1" applyBorder="1" applyAlignment="1">
      <alignment horizontal="left" vertical="top" wrapText="1"/>
    </xf>
    <xf numFmtId="0" fontId="6" fillId="23" borderId="0" xfId="3" applyFont="1" applyFill="1" applyAlignment="1">
      <alignment horizontal="left" vertical="top" wrapText="1"/>
    </xf>
    <xf numFmtId="0" fontId="6" fillId="5" borderId="0" xfId="3" applyFont="1" applyFill="1" applyAlignment="1">
      <alignment horizontal="left" vertical="top" wrapText="1" indent="1"/>
    </xf>
    <xf numFmtId="0" fontId="3" fillId="0" borderId="0" xfId="3" applyAlignment="1">
      <alignment horizontal="left" vertical="center" wrapText="1"/>
    </xf>
    <xf numFmtId="0" fontId="7" fillId="25" borderId="0" xfId="3" applyFont="1" applyFill="1" applyAlignment="1">
      <alignment horizontal="left" vertical="top" wrapText="1"/>
    </xf>
    <xf numFmtId="0" fontId="3" fillId="0" borderId="0" xfId="3" applyFill="1" applyAlignment="1">
      <alignment horizontal="left" vertical="top" wrapText="1"/>
    </xf>
    <xf numFmtId="0" fontId="6" fillId="24" borderId="2" xfId="3" applyFont="1" applyFill="1" applyBorder="1" applyAlignment="1">
      <alignment horizontal="left" vertical="top" wrapText="1"/>
    </xf>
    <xf numFmtId="0" fontId="11" fillId="0" borderId="4" xfId="3" applyFont="1" applyBorder="1" applyAlignment="1">
      <alignment horizontal="left" vertical="top" wrapText="1" indent="1"/>
    </xf>
    <xf numFmtId="0" fontId="6" fillId="5" borderId="3" xfId="3" applyFont="1" applyFill="1" applyBorder="1" applyAlignment="1">
      <alignment horizontal="left" vertical="top" wrapText="1" indent="1"/>
    </xf>
    <xf numFmtId="0" fontId="6" fillId="19" borderId="0" xfId="3" applyFont="1" applyFill="1" applyAlignment="1">
      <alignment horizontal="left" vertical="top" wrapText="1" indent="1"/>
    </xf>
    <xf numFmtId="0" fontId="6" fillId="6" borderId="0" xfId="3" applyFont="1" applyFill="1" applyAlignment="1">
      <alignment horizontal="left" vertical="top" wrapText="1" indent="1"/>
    </xf>
    <xf numFmtId="0" fontId="6" fillId="8" borderId="0" xfId="3" applyFont="1" applyFill="1" applyAlignment="1">
      <alignment horizontal="left" vertical="top" wrapText="1" indent="1"/>
    </xf>
    <xf numFmtId="0" fontId="6" fillId="7" borderId="0" xfId="3" applyFont="1" applyFill="1" applyAlignment="1">
      <alignment horizontal="left" vertical="top" wrapText="1" indent="1"/>
    </xf>
    <xf numFmtId="0" fontId="8" fillId="13" borderId="0" xfId="3" applyFont="1" applyFill="1" applyAlignment="1">
      <alignment horizontal="left" vertical="top" wrapText="1"/>
    </xf>
    <xf numFmtId="0" fontId="7" fillId="13" borderId="0" xfId="3" applyFont="1" applyFill="1" applyAlignment="1">
      <alignment horizontal="left" vertical="top" wrapText="1"/>
    </xf>
    <xf numFmtId="0" fontId="6" fillId="10" borderId="0" xfId="3" applyFont="1" applyFill="1" applyAlignment="1">
      <alignment horizontal="left" vertical="top" wrapText="1" indent="1"/>
    </xf>
    <xf numFmtId="0" fontId="6" fillId="9" borderId="0" xfId="3" applyFont="1" applyFill="1" applyAlignment="1">
      <alignment horizontal="left" vertical="top" wrapText="1" indent="1"/>
    </xf>
    <xf numFmtId="0" fontId="7" fillId="12" borderId="0" xfId="3" applyFont="1" applyFill="1" applyAlignment="1">
      <alignment horizontal="left" vertical="top" wrapText="1"/>
    </xf>
    <xf numFmtId="0" fontId="11" fillId="0" borderId="6" xfId="3" applyFont="1" applyBorder="1" applyAlignment="1">
      <alignment horizontal="left" vertical="top" wrapText="1" indent="1"/>
    </xf>
    <xf numFmtId="0" fontId="6" fillId="8" borderId="5" xfId="3" applyFont="1" applyFill="1" applyBorder="1" applyAlignment="1">
      <alignment horizontal="left" vertical="top" wrapText="1" indent="1"/>
    </xf>
    <xf numFmtId="0" fontId="3" fillId="0" borderId="0" xfId="3" applyAlignment="1">
      <alignment horizontal="left" vertical="top" wrapText="1"/>
    </xf>
    <xf numFmtId="0" fontId="12" fillId="11" borderId="0" xfId="3" applyFont="1" applyFill="1" applyAlignment="1">
      <alignment horizontal="left" vertical="top" wrapText="1"/>
    </xf>
    <xf numFmtId="0" fontId="11" fillId="0" borderId="8" xfId="3" applyFont="1" applyBorder="1" applyAlignment="1">
      <alignment horizontal="left" vertical="top" wrapText="1" indent="1"/>
    </xf>
    <xf numFmtId="0" fontId="6" fillId="10" borderId="7" xfId="3" applyFont="1" applyFill="1" applyBorder="1" applyAlignment="1">
      <alignment horizontal="left" vertical="top" wrapText="1" indent="1"/>
    </xf>
  </cellXfs>
  <cellStyles count="7">
    <cellStyle name="Currency" xfId="5" builtinId="4"/>
    <cellStyle name="Currency 2" xfId="1" xr:uid="{F0A044BF-7FA2-4FD2-87AE-1F2FF41EFAA8}"/>
    <cellStyle name="Currency 2 2" xfId="4" xr:uid="{B1F450D8-B1E0-417D-AFA5-8575B831D293}"/>
    <cellStyle name="Hyperlink" xfId="6" builtinId="8"/>
    <cellStyle name="Normal" xfId="0" builtinId="0"/>
    <cellStyle name="Normal 2" xfId="3" xr:uid="{B54C17DF-340B-442F-905E-34EFBBFD0700}"/>
    <cellStyle name="Normal_Sheet2" xfId="2" xr:uid="{C24F5A72-CB4F-4FB5-AF3E-E779AB22D3E9}"/>
  </cellStyles>
  <dxfs count="0"/>
  <tableStyles count="0" defaultTableStyle="TableStyleMedium2" defaultPivotStyle="PivotStyleLight16"/>
  <colors>
    <mruColors>
      <color rgb="FFF9F5FA"/>
      <color rgb="FFFBE7D3"/>
      <color rgb="FFEDF0F1"/>
      <color rgb="FFDFE4E7"/>
      <color rgb="FF939EA5"/>
      <color rgb="FFFFFFFF"/>
      <color rgb="FFD8DAD4"/>
      <color rgb="FFB1B4A8"/>
      <color rgb="FFCBCDC5"/>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6" lockText="1" noThreeD="1"/>
</file>

<file path=xl/ctrlProps/ctrlProp10.xml><?xml version="1.0" encoding="utf-8"?>
<formControlPr xmlns="http://schemas.microsoft.com/office/spreadsheetml/2009/9/main" objectType="CheckBox" fmlaLink="A26" lockText="1" noThreeD="1"/>
</file>

<file path=xl/ctrlProps/ctrlProp11.xml><?xml version="1.0" encoding="utf-8"?>
<formControlPr xmlns="http://schemas.microsoft.com/office/spreadsheetml/2009/9/main" objectType="CheckBox" fmlaLink="A28" lockText="1" noThreeD="1"/>
</file>

<file path=xl/ctrlProps/ctrlProp12.xml><?xml version="1.0" encoding="utf-8"?>
<formControlPr xmlns="http://schemas.microsoft.com/office/spreadsheetml/2009/9/main" objectType="CheckBox" fmlaLink="A30" lockText="1" noThreeD="1"/>
</file>

<file path=xl/ctrlProps/ctrlProp13.xml><?xml version="1.0" encoding="utf-8"?>
<formControlPr xmlns="http://schemas.microsoft.com/office/spreadsheetml/2009/9/main" objectType="CheckBox" fmlaLink="A32" lockText="1" noThreeD="1"/>
</file>

<file path=xl/ctrlProps/ctrlProp14.xml><?xml version="1.0" encoding="utf-8"?>
<formControlPr xmlns="http://schemas.microsoft.com/office/spreadsheetml/2009/9/main" objectType="CheckBox" fmlaLink="A44" lockText="1" noThreeD="1"/>
</file>

<file path=xl/ctrlProps/ctrlProp15.xml><?xml version="1.0" encoding="utf-8"?>
<formControlPr xmlns="http://schemas.microsoft.com/office/spreadsheetml/2009/9/main" objectType="CheckBox" fmlaLink="A46" lockText="1" noThreeD="1"/>
</file>

<file path=xl/ctrlProps/ctrlProp16.xml><?xml version="1.0" encoding="utf-8"?>
<formControlPr xmlns="http://schemas.microsoft.com/office/spreadsheetml/2009/9/main" objectType="CheckBox" fmlaLink="A48" lockText="1" noThreeD="1"/>
</file>

<file path=xl/ctrlProps/ctrlProp17.xml><?xml version="1.0" encoding="utf-8"?>
<formControlPr xmlns="http://schemas.microsoft.com/office/spreadsheetml/2009/9/main" objectType="CheckBox" fmlaLink="A50" lockText="1" noThreeD="1"/>
</file>

<file path=xl/ctrlProps/ctrlProp18.xml><?xml version="1.0" encoding="utf-8"?>
<formControlPr xmlns="http://schemas.microsoft.com/office/spreadsheetml/2009/9/main" objectType="CheckBox" fmlaLink="A52" lockText="1" noThreeD="1"/>
</file>

<file path=xl/ctrlProps/ctrlProp19.xml><?xml version="1.0" encoding="utf-8"?>
<formControlPr xmlns="http://schemas.microsoft.com/office/spreadsheetml/2009/9/main" objectType="CheckBox" fmlaLink="A54" lockText="1" noThreeD="1"/>
</file>

<file path=xl/ctrlProps/ctrlProp2.xml><?xml version="1.0" encoding="utf-8"?>
<formControlPr xmlns="http://schemas.microsoft.com/office/spreadsheetml/2009/9/main" objectType="CheckBox" fmlaLink="A8" lockText="1" noThreeD="1"/>
</file>

<file path=xl/ctrlProps/ctrlProp20.xml><?xml version="1.0" encoding="utf-8"?>
<formControlPr xmlns="http://schemas.microsoft.com/office/spreadsheetml/2009/9/main" objectType="CheckBox" fmlaLink="A56" lockText="1" noThreeD="1"/>
</file>

<file path=xl/ctrlProps/ctrlProp21.xml><?xml version="1.0" encoding="utf-8"?>
<formControlPr xmlns="http://schemas.microsoft.com/office/spreadsheetml/2009/9/main" objectType="CheckBox" fmlaLink="A58" lockText="1" noThreeD="1"/>
</file>

<file path=xl/ctrlProps/ctrlProp22.xml><?xml version="1.0" encoding="utf-8"?>
<formControlPr xmlns="http://schemas.microsoft.com/office/spreadsheetml/2009/9/main" objectType="CheckBox" fmlaLink="A62" lockText="1" noThreeD="1"/>
</file>

<file path=xl/ctrlProps/ctrlProp23.xml><?xml version="1.0" encoding="utf-8"?>
<formControlPr xmlns="http://schemas.microsoft.com/office/spreadsheetml/2009/9/main" objectType="CheckBox" fmlaLink="A64" lockText="1" noThreeD="1"/>
</file>

<file path=xl/ctrlProps/ctrlProp24.xml><?xml version="1.0" encoding="utf-8"?>
<formControlPr xmlns="http://schemas.microsoft.com/office/spreadsheetml/2009/9/main" objectType="CheckBox" fmlaLink="A66" lockText="1" noThreeD="1"/>
</file>

<file path=xl/ctrlProps/ctrlProp25.xml><?xml version="1.0" encoding="utf-8"?>
<formControlPr xmlns="http://schemas.microsoft.com/office/spreadsheetml/2009/9/main" objectType="CheckBox" fmlaLink="A68" lockText="1" noThreeD="1"/>
</file>

<file path=xl/ctrlProps/ctrlProp26.xml><?xml version="1.0" encoding="utf-8"?>
<formControlPr xmlns="http://schemas.microsoft.com/office/spreadsheetml/2009/9/main" objectType="CheckBox" fmlaLink="A74"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A78" lockText="1" noThreeD="1"/>
</file>

<file path=xl/ctrlProps/ctrlProp3.xml><?xml version="1.0" encoding="utf-8"?>
<formControlPr xmlns="http://schemas.microsoft.com/office/spreadsheetml/2009/9/main" objectType="CheckBox" fmlaLink="A10" lockText="1" noThreeD="1"/>
</file>

<file path=xl/ctrlProps/ctrlProp30.xml><?xml version="1.0" encoding="utf-8"?>
<formControlPr xmlns="http://schemas.microsoft.com/office/spreadsheetml/2009/9/main" objectType="CheckBox" fmlaLink="A38" lockText="1" noThreeD="1"/>
</file>

<file path=xl/ctrlProps/ctrlProp31.xml><?xml version="1.0" encoding="utf-8"?>
<formControlPr xmlns="http://schemas.microsoft.com/office/spreadsheetml/2009/9/main" objectType="CheckBox" fmlaLink="A36" lockText="1" noThreeD="1"/>
</file>

<file path=xl/ctrlProps/ctrlProp32.xml><?xml version="1.0" encoding="utf-8"?>
<formControlPr xmlns="http://schemas.microsoft.com/office/spreadsheetml/2009/9/main" objectType="CheckBox" fmlaLink="A34" lockText="1" noThreeD="1"/>
</file>

<file path=xl/ctrlProps/ctrlProp33.xml><?xml version="1.0" encoding="utf-8"?>
<formControlPr xmlns="http://schemas.microsoft.com/office/spreadsheetml/2009/9/main" objectType="CheckBox" fmlaLink="A76" lockText="1" noThreeD="1"/>
</file>

<file path=xl/ctrlProps/ctrlProp34.xml><?xml version="1.0" encoding="utf-8"?>
<formControlPr xmlns="http://schemas.microsoft.com/office/spreadsheetml/2009/9/main" objectType="CheckBox" fmlaLink="$A$83" lockText="1" noThreeD="1"/>
</file>

<file path=xl/ctrlProps/ctrlProp35.xml><?xml version="1.0" encoding="utf-8"?>
<formControlPr xmlns="http://schemas.microsoft.com/office/spreadsheetml/2009/9/main" objectType="CheckBox" fmlaLink="$A$85" lockText="1" noThreeD="1"/>
</file>

<file path=xl/ctrlProps/ctrlProp36.xml><?xml version="1.0" encoding="utf-8"?>
<formControlPr xmlns="http://schemas.microsoft.com/office/spreadsheetml/2009/9/main" objectType="CheckBox" fmlaLink="$A$87" lockText="1" noThreeD="1"/>
</file>

<file path=xl/ctrlProps/ctrlProp37.xml><?xml version="1.0" encoding="utf-8"?>
<formControlPr xmlns="http://schemas.microsoft.com/office/spreadsheetml/2009/9/main" objectType="CheckBox" fmlaLink="A24" lockText="1" noThreeD="1"/>
</file>

<file path=xl/ctrlProps/ctrlProp38.xml><?xml version="1.0" encoding="utf-8"?>
<formControlPr xmlns="http://schemas.microsoft.com/office/spreadsheetml/2009/9/main" objectType="CheckBox" fmlaLink="A60" lockText="1" noThreeD="1"/>
</file>

<file path=xl/ctrlProps/ctrlProp4.xml><?xml version="1.0" encoding="utf-8"?>
<formControlPr xmlns="http://schemas.microsoft.com/office/spreadsheetml/2009/9/main" objectType="CheckBox" fmlaLink="A12" lockText="1" noThreeD="1"/>
</file>

<file path=xl/ctrlProps/ctrlProp5.xml><?xml version="1.0" encoding="utf-8"?>
<formControlPr xmlns="http://schemas.microsoft.com/office/spreadsheetml/2009/9/main" objectType="CheckBox" fmlaLink="A14" lockText="1" noThreeD="1"/>
</file>

<file path=xl/ctrlProps/ctrlProp6.xml><?xml version="1.0" encoding="utf-8"?>
<formControlPr xmlns="http://schemas.microsoft.com/office/spreadsheetml/2009/9/main" objectType="CheckBox" fmlaLink="A16" lockText="1" noThreeD="1"/>
</file>

<file path=xl/ctrlProps/ctrlProp7.xml><?xml version="1.0" encoding="utf-8"?>
<formControlPr xmlns="http://schemas.microsoft.com/office/spreadsheetml/2009/9/main" objectType="CheckBox" fmlaLink="A18" lockText="1" noThreeD="1"/>
</file>

<file path=xl/ctrlProps/ctrlProp8.xml><?xml version="1.0" encoding="utf-8"?>
<formControlPr xmlns="http://schemas.microsoft.com/office/spreadsheetml/2009/9/main" objectType="CheckBox" fmlaLink="A20" lockText="1" noThreeD="1"/>
</file>

<file path=xl/ctrlProps/ctrlProp9.xml><?xml version="1.0" encoding="utf-8"?>
<formControlPr xmlns="http://schemas.microsoft.com/office/spreadsheetml/2009/9/main" objectType="CheckBox" fmlaLink="A22"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5</xdr:row>
          <xdr:rowOff>22860</xdr:rowOff>
        </xdr:from>
        <xdr:to>
          <xdr:col>0</xdr:col>
          <xdr:colOff>487680</xdr:colOff>
          <xdr:row>6</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7</xdr:row>
          <xdr:rowOff>22860</xdr:rowOff>
        </xdr:from>
        <xdr:to>
          <xdr:col>0</xdr:col>
          <xdr:colOff>487680</xdr:colOff>
          <xdr:row>8</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9</xdr:row>
          <xdr:rowOff>22860</xdr:rowOff>
        </xdr:from>
        <xdr:to>
          <xdr:col>0</xdr:col>
          <xdr:colOff>518160</xdr:colOff>
          <xdr:row>10</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11</xdr:row>
          <xdr:rowOff>22860</xdr:rowOff>
        </xdr:from>
        <xdr:to>
          <xdr:col>0</xdr:col>
          <xdr:colOff>518160</xdr:colOff>
          <xdr:row>12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13</xdr:row>
          <xdr:rowOff>30480</xdr:rowOff>
        </xdr:from>
        <xdr:to>
          <xdr:col>0</xdr:col>
          <xdr:colOff>518160</xdr:colOff>
          <xdr:row>14</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15</xdr:row>
          <xdr:rowOff>22860</xdr:rowOff>
        </xdr:from>
        <xdr:to>
          <xdr:col>0</xdr:col>
          <xdr:colOff>518160</xdr:colOff>
          <xdr:row>16</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17</xdr:row>
          <xdr:rowOff>38100</xdr:rowOff>
        </xdr:from>
        <xdr:to>
          <xdr:col>0</xdr:col>
          <xdr:colOff>518160</xdr:colOff>
          <xdr:row>18</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19</xdr:row>
          <xdr:rowOff>22860</xdr:rowOff>
        </xdr:from>
        <xdr:to>
          <xdr:col>0</xdr:col>
          <xdr:colOff>518160</xdr:colOff>
          <xdr:row>20</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21</xdr:row>
          <xdr:rowOff>30480</xdr:rowOff>
        </xdr:from>
        <xdr:to>
          <xdr:col>0</xdr:col>
          <xdr:colOff>518160</xdr:colOff>
          <xdr:row>22</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25</xdr:row>
          <xdr:rowOff>22860</xdr:rowOff>
        </xdr:from>
        <xdr:to>
          <xdr:col>0</xdr:col>
          <xdr:colOff>518160</xdr:colOff>
          <xdr:row>26</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27</xdr:row>
          <xdr:rowOff>22860</xdr:rowOff>
        </xdr:from>
        <xdr:to>
          <xdr:col>0</xdr:col>
          <xdr:colOff>518160</xdr:colOff>
          <xdr:row>28</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29</xdr:row>
          <xdr:rowOff>7620</xdr:rowOff>
        </xdr:from>
        <xdr:to>
          <xdr:col>0</xdr:col>
          <xdr:colOff>487680</xdr:colOff>
          <xdr:row>29</xdr:row>
          <xdr:rowOff>220980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31</xdr:row>
          <xdr:rowOff>22860</xdr:rowOff>
        </xdr:from>
        <xdr:to>
          <xdr:col>0</xdr:col>
          <xdr:colOff>487680</xdr:colOff>
          <xdr:row>32</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43</xdr:row>
          <xdr:rowOff>7620</xdr:rowOff>
        </xdr:from>
        <xdr:to>
          <xdr:col>0</xdr:col>
          <xdr:colOff>487680</xdr:colOff>
          <xdr:row>43</xdr:row>
          <xdr:rowOff>220980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45</xdr:row>
          <xdr:rowOff>7620</xdr:rowOff>
        </xdr:from>
        <xdr:to>
          <xdr:col>0</xdr:col>
          <xdr:colOff>487680</xdr:colOff>
          <xdr:row>45</xdr:row>
          <xdr:rowOff>220980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47</xdr:row>
          <xdr:rowOff>7620</xdr:rowOff>
        </xdr:from>
        <xdr:to>
          <xdr:col>0</xdr:col>
          <xdr:colOff>487680</xdr:colOff>
          <xdr:row>47</xdr:row>
          <xdr:rowOff>220980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49</xdr:row>
          <xdr:rowOff>7620</xdr:rowOff>
        </xdr:from>
        <xdr:to>
          <xdr:col>0</xdr:col>
          <xdr:colOff>487680</xdr:colOff>
          <xdr:row>49</xdr:row>
          <xdr:rowOff>220980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51</xdr:row>
          <xdr:rowOff>22860</xdr:rowOff>
        </xdr:from>
        <xdr:to>
          <xdr:col>0</xdr:col>
          <xdr:colOff>487680</xdr:colOff>
          <xdr:row>52</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53</xdr:row>
          <xdr:rowOff>7620</xdr:rowOff>
        </xdr:from>
        <xdr:to>
          <xdr:col>0</xdr:col>
          <xdr:colOff>487680</xdr:colOff>
          <xdr:row>53</xdr:row>
          <xdr:rowOff>220980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55</xdr:row>
          <xdr:rowOff>7620</xdr:rowOff>
        </xdr:from>
        <xdr:to>
          <xdr:col>0</xdr:col>
          <xdr:colOff>487680</xdr:colOff>
          <xdr:row>55</xdr:row>
          <xdr:rowOff>220980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57</xdr:row>
          <xdr:rowOff>7620</xdr:rowOff>
        </xdr:from>
        <xdr:to>
          <xdr:col>0</xdr:col>
          <xdr:colOff>487680</xdr:colOff>
          <xdr:row>57</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61</xdr:row>
          <xdr:rowOff>7620</xdr:rowOff>
        </xdr:from>
        <xdr:to>
          <xdr:col>0</xdr:col>
          <xdr:colOff>487680</xdr:colOff>
          <xdr:row>61</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63</xdr:row>
          <xdr:rowOff>7620</xdr:rowOff>
        </xdr:from>
        <xdr:to>
          <xdr:col>0</xdr:col>
          <xdr:colOff>487680</xdr:colOff>
          <xdr:row>63</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65</xdr:row>
          <xdr:rowOff>7620</xdr:rowOff>
        </xdr:from>
        <xdr:to>
          <xdr:col>0</xdr:col>
          <xdr:colOff>487680</xdr:colOff>
          <xdr:row>65</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67</xdr:row>
          <xdr:rowOff>7620</xdr:rowOff>
        </xdr:from>
        <xdr:to>
          <xdr:col>0</xdr:col>
          <xdr:colOff>487680</xdr:colOff>
          <xdr:row>67</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73</xdr:row>
          <xdr:rowOff>7620</xdr:rowOff>
        </xdr:from>
        <xdr:to>
          <xdr:col>0</xdr:col>
          <xdr:colOff>487680</xdr:colOff>
          <xdr:row>74</xdr:row>
          <xdr:rowOff>30480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75</xdr:row>
          <xdr:rowOff>0</xdr:rowOff>
        </xdr:from>
        <xdr:to>
          <xdr:col>0</xdr:col>
          <xdr:colOff>487680</xdr:colOff>
          <xdr:row>75</xdr:row>
          <xdr:rowOff>213360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75</xdr:row>
          <xdr:rowOff>0</xdr:rowOff>
        </xdr:from>
        <xdr:to>
          <xdr:col>0</xdr:col>
          <xdr:colOff>487680</xdr:colOff>
          <xdr:row>75</xdr:row>
          <xdr:rowOff>213360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77</xdr:row>
          <xdr:rowOff>7620</xdr:rowOff>
        </xdr:from>
        <xdr:to>
          <xdr:col>0</xdr:col>
          <xdr:colOff>487680</xdr:colOff>
          <xdr:row>77</xdr:row>
          <xdr:rowOff>220980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37</xdr:row>
          <xdr:rowOff>7620</xdr:rowOff>
        </xdr:from>
        <xdr:to>
          <xdr:col>0</xdr:col>
          <xdr:colOff>487680</xdr:colOff>
          <xdr:row>37</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35</xdr:row>
          <xdr:rowOff>22860</xdr:rowOff>
        </xdr:from>
        <xdr:to>
          <xdr:col>0</xdr:col>
          <xdr:colOff>487680</xdr:colOff>
          <xdr:row>36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33</xdr:row>
          <xdr:rowOff>30480</xdr:rowOff>
        </xdr:from>
        <xdr:to>
          <xdr:col>0</xdr:col>
          <xdr:colOff>487680</xdr:colOff>
          <xdr:row>34</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75</xdr:row>
          <xdr:rowOff>7620</xdr:rowOff>
        </xdr:from>
        <xdr:to>
          <xdr:col>0</xdr:col>
          <xdr:colOff>487680</xdr:colOff>
          <xdr:row>75</xdr:row>
          <xdr:rowOff>220980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82</xdr:row>
          <xdr:rowOff>0</xdr:rowOff>
        </xdr:from>
        <xdr:to>
          <xdr:col>0</xdr:col>
          <xdr:colOff>419100</xdr:colOff>
          <xdr:row>83</xdr:row>
          <xdr:rowOff>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83</xdr:row>
          <xdr:rowOff>175260</xdr:rowOff>
        </xdr:from>
        <xdr:to>
          <xdr:col>0</xdr:col>
          <xdr:colOff>419100</xdr:colOff>
          <xdr:row>84</xdr:row>
          <xdr:rowOff>190500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85</xdr:row>
          <xdr:rowOff>175260</xdr:rowOff>
        </xdr:from>
        <xdr:to>
          <xdr:col>0</xdr:col>
          <xdr:colOff>419100</xdr:colOff>
          <xdr:row>86</xdr:row>
          <xdr:rowOff>190500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23</xdr:row>
          <xdr:rowOff>30480</xdr:rowOff>
        </xdr:from>
        <xdr:to>
          <xdr:col>0</xdr:col>
          <xdr:colOff>518160</xdr:colOff>
          <xdr:row>24</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59</xdr:row>
          <xdr:rowOff>7620</xdr:rowOff>
        </xdr:from>
        <xdr:to>
          <xdr:col>0</xdr:col>
          <xdr:colOff>487680</xdr:colOff>
          <xdr:row>59</xdr:row>
          <xdr:rowOff>220980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-3</xdr:colOff>
      <xdr:row>45</xdr:row>
      <xdr:rowOff>4179</xdr:rowOff>
    </xdr:from>
    <xdr:ext cx="12700" cy="0"/>
    <xdr:sp macro="" textlink="">
      <xdr:nvSpPr>
        <xdr:cNvPr id="23" name="Shape 23">
          <a:extLst>
            <a:ext uri="{FF2B5EF4-FFF2-40B4-BE49-F238E27FC236}">
              <a16:creationId xmlns:a16="http://schemas.microsoft.com/office/drawing/2014/main" id="{00000000-0008-0000-0100-000017000000}"/>
            </a:ext>
          </a:extLst>
        </xdr:cNvPr>
        <xdr:cNvSpPr/>
      </xdr:nvSpPr>
      <xdr:spPr>
        <a:xfrm>
          <a:off x="609597" y="7715619"/>
          <a:ext cx="12700" cy="0"/>
        </a:xfrm>
        <a:custGeom>
          <a:avLst/>
          <a:gdLst/>
          <a:ahLst/>
          <a:cxnLst/>
          <a:rect l="0" t="0" r="0" b="0"/>
          <a:pathLst>
            <a:path w="12700">
              <a:moveTo>
                <a:pt x="0" y="0"/>
              </a:moveTo>
              <a:lnTo>
                <a:pt x="12661" y="0"/>
              </a:lnTo>
            </a:path>
          </a:pathLst>
        </a:custGeom>
        <a:ln w="6350">
          <a:solidFill>
            <a:srgbClr val="828D94"/>
          </a:solidFill>
        </a:ln>
      </xdr:spPr>
    </xdr:sp>
    <xdr:clientData/>
  </xdr:oneCellAnchor>
  <xdr:oneCellAnchor>
    <xdr:from>
      <xdr:col>1</xdr:col>
      <xdr:colOff>-3</xdr:colOff>
      <xdr:row>45</xdr:row>
      <xdr:rowOff>278834</xdr:rowOff>
    </xdr:from>
    <xdr:ext cx="12700" cy="0"/>
    <xdr:sp macro="" textlink="">
      <xdr:nvSpPr>
        <xdr:cNvPr id="24" name="Shape 24">
          <a:extLst>
            <a:ext uri="{FF2B5EF4-FFF2-40B4-BE49-F238E27FC236}">
              <a16:creationId xmlns:a16="http://schemas.microsoft.com/office/drawing/2014/main" id="{00000000-0008-0000-0100-000018000000}"/>
            </a:ext>
          </a:extLst>
        </xdr:cNvPr>
        <xdr:cNvSpPr/>
      </xdr:nvSpPr>
      <xdr:spPr>
        <a:xfrm>
          <a:off x="609597" y="7875974"/>
          <a:ext cx="12700" cy="0"/>
        </a:xfrm>
        <a:custGeom>
          <a:avLst/>
          <a:gdLst/>
          <a:ahLst/>
          <a:cxnLst/>
          <a:rect l="0" t="0" r="0" b="0"/>
          <a:pathLst>
            <a:path w="12700">
              <a:moveTo>
                <a:pt x="0" y="0"/>
              </a:moveTo>
              <a:lnTo>
                <a:pt x="12661" y="0"/>
              </a:lnTo>
            </a:path>
          </a:pathLst>
        </a:custGeom>
        <a:ln w="6350">
          <a:solidFill>
            <a:srgbClr val="828D94"/>
          </a:solidFill>
        </a:ln>
      </xdr:spPr>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drawing" Target="../drawings/drawing1.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hyperlink" Target="https://perth.wa.gov.au/community/hire-and-bookings/banner-bookings"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334B-B4A5-4326-9F00-AEA1990F8FD9}">
  <sheetPr codeName="Sheet1">
    <pageSetUpPr fitToPage="1"/>
  </sheetPr>
  <dimension ref="A1:L93"/>
  <sheetViews>
    <sheetView tabSelected="1" view="pageLayout" topLeftCell="A6" zoomScale="70" zoomScaleNormal="85" zoomScalePageLayoutView="70" workbookViewId="0">
      <selection activeCell="A6" sqref="A6"/>
    </sheetView>
  </sheetViews>
  <sheetFormatPr defaultColWidth="32.44140625" defaultRowHeight="14.4"/>
  <cols>
    <col min="1" max="2" width="10.5546875" style="62" customWidth="1"/>
    <col min="3" max="3" width="14.109375" style="62" customWidth="1"/>
    <col min="4" max="4" width="22.6640625" style="62" customWidth="1"/>
    <col min="5" max="5" width="46.6640625" style="62" customWidth="1"/>
    <col min="6" max="6" width="10.88671875" style="62" customWidth="1"/>
    <col min="7" max="7" width="18.6640625" style="62" bestFit="1" customWidth="1"/>
    <col min="8" max="8" width="28.5546875" style="62" bestFit="1" customWidth="1"/>
    <col min="9" max="9" width="23.5546875" style="62" customWidth="1"/>
    <col min="10" max="10" width="23.5546875" style="98" customWidth="1"/>
    <col min="11" max="11" width="13.6640625" style="62" customWidth="1"/>
    <col min="12" max="12" width="13.44140625" style="62" customWidth="1"/>
    <col min="13" max="13" width="13.33203125" style="62" customWidth="1"/>
    <col min="14" max="14" width="14.5546875" style="62" customWidth="1"/>
    <col min="15" max="15" width="16.109375" style="62" customWidth="1"/>
    <col min="16" max="17" width="32.44140625" style="62" customWidth="1"/>
    <col min="18" max="16384" width="32.44140625" style="62"/>
  </cols>
  <sheetData>
    <row r="1" spans="1:11">
      <c r="A1" s="216" t="s">
        <v>205</v>
      </c>
      <c r="B1" s="216"/>
      <c r="C1" s="216"/>
      <c r="D1" s="216"/>
      <c r="E1" s="216"/>
      <c r="F1" s="216"/>
      <c r="G1" s="216"/>
      <c r="H1" s="216"/>
      <c r="I1" s="216"/>
      <c r="J1" s="216"/>
    </row>
    <row r="2" spans="1:11">
      <c r="A2" s="216"/>
      <c r="B2" s="216"/>
      <c r="C2" s="216"/>
      <c r="D2" s="216"/>
      <c r="E2" s="216"/>
      <c r="F2" s="216"/>
      <c r="G2" s="216"/>
      <c r="H2" s="216"/>
      <c r="I2" s="216"/>
      <c r="J2" s="216"/>
    </row>
    <row r="3" spans="1:11" ht="18" customHeight="1">
      <c r="A3" s="200" t="s">
        <v>101</v>
      </c>
      <c r="B3" s="200"/>
      <c r="C3" s="200"/>
      <c r="D3" s="200"/>
      <c r="E3" s="200"/>
      <c r="F3" s="200"/>
      <c r="G3" s="200"/>
      <c r="H3" s="200"/>
      <c r="I3" s="200"/>
      <c r="J3" s="200"/>
    </row>
    <row r="4" spans="1:11" ht="18" customHeight="1">
      <c r="A4" s="200"/>
      <c r="B4" s="200"/>
      <c r="C4" s="200"/>
      <c r="D4" s="200"/>
      <c r="E4" s="200"/>
      <c r="F4" s="200"/>
      <c r="G4" s="200"/>
      <c r="H4" s="200"/>
      <c r="I4" s="200"/>
      <c r="J4" s="200"/>
    </row>
    <row r="5" spans="1:11" s="131" customFormat="1" ht="33" customHeight="1">
      <c r="A5" s="86" t="s">
        <v>178</v>
      </c>
      <c r="B5" s="86" t="s">
        <v>179</v>
      </c>
      <c r="C5" s="86" t="s">
        <v>1</v>
      </c>
      <c r="D5" s="203" t="s">
        <v>98</v>
      </c>
      <c r="E5" s="203"/>
      <c r="F5" s="86" t="s">
        <v>0</v>
      </c>
      <c r="G5" s="86" t="s">
        <v>175</v>
      </c>
      <c r="H5" s="86" t="s">
        <v>174</v>
      </c>
      <c r="I5" s="74" t="s">
        <v>176</v>
      </c>
      <c r="J5" s="71" t="s">
        <v>177</v>
      </c>
    </row>
    <row r="6" spans="1:11" ht="19.95" customHeight="1">
      <c r="A6" s="144" t="b">
        <v>0</v>
      </c>
      <c r="B6" s="64">
        <v>0</v>
      </c>
      <c r="C6" s="80" t="s">
        <v>97</v>
      </c>
      <c r="D6" s="81" t="s">
        <v>104</v>
      </c>
      <c r="E6" s="81" t="s">
        <v>105</v>
      </c>
      <c r="F6" s="82">
        <v>4</v>
      </c>
      <c r="G6" s="83">
        <f>Masterlist!B3</f>
        <v>2050</v>
      </c>
      <c r="H6" s="84">
        <f>Masterlist!C3</f>
        <v>350</v>
      </c>
      <c r="I6" s="85" t="str">
        <f>IF(A6, G6, "$0.00")</f>
        <v>$0.00</v>
      </c>
      <c r="J6" s="69">
        <f>SUM(H6*B6)</f>
        <v>0</v>
      </c>
    </row>
    <row r="7" spans="1:11" ht="19.95" customHeight="1">
      <c r="A7" s="79" t="str">
        <f>IF(AND(A6,B6&lt;1),"PLEASE SELECT NUMBER OF WEEKS HIRED",IF(AND(A6=FALSE,B6&gt;0),"PLEASE SELECT CHECKBOX",""))</f>
        <v/>
      </c>
      <c r="B7" s="130"/>
      <c r="C7" s="79"/>
      <c r="D7" s="79"/>
      <c r="E7" s="130"/>
      <c r="F7" s="130"/>
      <c r="G7" s="130"/>
      <c r="H7" s="130"/>
      <c r="I7" s="130"/>
      <c r="J7" s="187"/>
    </row>
    <row r="8" spans="1:11" ht="19.95" customHeight="1">
      <c r="A8" s="144" t="b">
        <v>0</v>
      </c>
      <c r="B8" s="64">
        <v>0</v>
      </c>
      <c r="C8" s="87" t="s">
        <v>106</v>
      </c>
      <c r="D8" s="81" t="s">
        <v>107</v>
      </c>
      <c r="E8" s="81" t="s">
        <v>108</v>
      </c>
      <c r="F8" s="82">
        <v>18</v>
      </c>
      <c r="G8" s="83">
        <f>Masterlist!B5</f>
        <v>2700</v>
      </c>
      <c r="H8" s="84">
        <f>Masterlist!C5</f>
        <v>500</v>
      </c>
      <c r="I8" s="85" t="str">
        <f>IF(A8, G8, "$0.00")</f>
        <v>$0.00</v>
      </c>
      <c r="J8" s="69">
        <f>SUM(H8*B8)</f>
        <v>0</v>
      </c>
    </row>
    <row r="9" spans="1:11" ht="19.95" customHeight="1">
      <c r="A9" s="79" t="str">
        <f>IF(AND(A8,B8&lt;1),"PLEASE SELECT NUMBER OF WEEKS HIRED",IF(AND(A8=FALSE,B8&gt;0),"PLEASE SELECT CHECKBOX",""))</f>
        <v/>
      </c>
      <c r="B9" s="88"/>
      <c r="C9" s="89"/>
      <c r="D9" s="89"/>
      <c r="E9" s="90"/>
      <c r="F9" s="91"/>
      <c r="G9" s="92"/>
      <c r="H9" s="93"/>
      <c r="I9" s="70"/>
      <c r="J9" s="187"/>
    </row>
    <row r="10" spans="1:11" ht="19.95" customHeight="1">
      <c r="A10" s="144" t="b">
        <v>0</v>
      </c>
      <c r="B10" s="64">
        <v>0</v>
      </c>
      <c r="C10" s="87" t="s">
        <v>109</v>
      </c>
      <c r="D10" s="81" t="s">
        <v>110</v>
      </c>
      <c r="E10" s="81" t="s">
        <v>111</v>
      </c>
      <c r="F10" s="82">
        <v>8</v>
      </c>
      <c r="G10" s="83">
        <f>Masterlist!B7</f>
        <v>7900</v>
      </c>
      <c r="H10" s="84">
        <f>Masterlist!C7</f>
        <v>350</v>
      </c>
      <c r="I10" s="85" t="str">
        <f>IF(A10, G10, "$0.00")</f>
        <v>$0.00</v>
      </c>
      <c r="J10" s="69">
        <f>SUM(H10*B10)</f>
        <v>0</v>
      </c>
    </row>
    <row r="11" spans="1:11" ht="19.95" customHeight="1">
      <c r="A11" s="79" t="str">
        <f>IF(AND(A10,B10&lt;1),"PLEASE SELECT NUMBER OF WEEKS HIRED",IF(AND(A10=FALSE,B10&gt;0),"PLEASE SELECT CHECKBOX",""))</f>
        <v/>
      </c>
      <c r="B11" s="88"/>
      <c r="C11" s="89"/>
      <c r="D11" s="89"/>
      <c r="E11" s="94"/>
      <c r="F11" s="91"/>
      <c r="G11" s="92"/>
      <c r="H11" s="93"/>
      <c r="I11" s="70"/>
      <c r="J11" s="187"/>
    </row>
    <row r="12" spans="1:11" ht="19.95" customHeight="1">
      <c r="A12" s="144" t="b">
        <v>0</v>
      </c>
      <c r="B12" s="64">
        <v>0</v>
      </c>
      <c r="C12" s="87" t="s">
        <v>112</v>
      </c>
      <c r="D12" s="81" t="s">
        <v>113</v>
      </c>
      <c r="E12" s="81" t="s">
        <v>114</v>
      </c>
      <c r="F12" s="82">
        <v>13</v>
      </c>
      <c r="G12" s="83">
        <f>Masterlist!B9</f>
        <v>2800</v>
      </c>
      <c r="H12" s="84">
        <f>Masterlist!C9</f>
        <v>350</v>
      </c>
      <c r="I12" s="85" t="str">
        <f>IF(A12, G12, "$0.00")</f>
        <v>$0.00</v>
      </c>
      <c r="J12" s="69">
        <f>SUM(H12*B12)</f>
        <v>0</v>
      </c>
    </row>
    <row r="13" spans="1:11" ht="19.95" customHeight="1">
      <c r="A13" s="79" t="str">
        <f>IF(AND(A12,B12&lt;1),"PLEASE SELECT NUMBER OF WEEKS HIRED",IF(AND(A12=FALSE,B12&gt;0),"PLEASE SELECT CHECKBOX",""))</f>
        <v/>
      </c>
      <c r="B13" s="88"/>
      <c r="C13" s="89"/>
      <c r="D13" s="89"/>
      <c r="E13" s="94"/>
      <c r="F13" s="91"/>
      <c r="G13" s="92"/>
      <c r="H13" s="93"/>
      <c r="I13" s="70"/>
      <c r="J13" s="187"/>
    </row>
    <row r="14" spans="1:11" ht="19.95" customHeight="1">
      <c r="A14" s="144" t="b">
        <v>0</v>
      </c>
      <c r="B14" s="64">
        <v>0</v>
      </c>
      <c r="C14" s="87" t="s">
        <v>115</v>
      </c>
      <c r="D14" s="81" t="s">
        <v>116</v>
      </c>
      <c r="E14" s="81" t="s">
        <v>117</v>
      </c>
      <c r="F14" s="82">
        <v>14</v>
      </c>
      <c r="G14" s="83">
        <f>Masterlist!B11</f>
        <v>1350</v>
      </c>
      <c r="H14" s="84">
        <f>Masterlist!C11</f>
        <v>350</v>
      </c>
      <c r="I14" s="85" t="str">
        <f>IF(A14, G14, "$0.00")</f>
        <v>$0.00</v>
      </c>
      <c r="J14" s="69">
        <f>SUM(H14*B14)</f>
        <v>0</v>
      </c>
      <c r="K14" s="132"/>
    </row>
    <row r="15" spans="1:11" ht="19.95" customHeight="1">
      <c r="A15" s="79" t="str">
        <f>IF(AND(A14,B14&lt;1),"PLEASE SELECT NUMBER OF WEEKS HIRED",IF(AND(A14=FALSE,B14&gt;0),"PLEASE SELECT CHECKBOX",""))</f>
        <v/>
      </c>
      <c r="B15" s="88"/>
      <c r="C15" s="89"/>
      <c r="D15" s="89"/>
      <c r="E15" s="94"/>
      <c r="F15" s="91"/>
      <c r="G15" s="92"/>
      <c r="H15" s="93"/>
      <c r="I15" s="70"/>
      <c r="J15" s="188"/>
    </row>
    <row r="16" spans="1:11" ht="19.95" customHeight="1">
      <c r="A16" s="144" t="b">
        <v>0</v>
      </c>
      <c r="B16" s="64">
        <v>0</v>
      </c>
      <c r="C16" s="87" t="s">
        <v>118</v>
      </c>
      <c r="D16" s="81" t="s">
        <v>119</v>
      </c>
      <c r="E16" s="81" t="s">
        <v>120</v>
      </c>
      <c r="F16" s="82">
        <v>7</v>
      </c>
      <c r="G16" s="83">
        <f>Masterlist!B13</f>
        <v>2050</v>
      </c>
      <c r="H16" s="84">
        <f>Masterlist!C13</f>
        <v>350</v>
      </c>
      <c r="I16" s="85" t="str">
        <f>IF(A16, G16, "$0.00")</f>
        <v>$0.00</v>
      </c>
      <c r="J16" s="69">
        <f>SUM(H16*B16)</f>
        <v>0</v>
      </c>
      <c r="K16" s="132"/>
    </row>
    <row r="17" spans="1:12" ht="19.95" customHeight="1">
      <c r="A17" s="79" t="str">
        <f>IF(AND(A16,B16&lt;1),"PLEASE SELECT NUMBER OF WEEKS HIRED",IF(AND(A16=FALSE,B16&gt;0),"PLEASE SELECT CHECKBOX",""))</f>
        <v/>
      </c>
      <c r="B17" s="88"/>
      <c r="C17" s="89"/>
      <c r="D17" s="89"/>
      <c r="E17" s="94"/>
      <c r="F17" s="91"/>
      <c r="G17" s="92"/>
      <c r="H17" s="93"/>
      <c r="I17" s="70"/>
      <c r="J17" s="188"/>
    </row>
    <row r="18" spans="1:12" ht="19.95" customHeight="1">
      <c r="A18" s="144" t="b">
        <v>0</v>
      </c>
      <c r="B18" s="64">
        <v>0</v>
      </c>
      <c r="C18" s="87" t="s">
        <v>121</v>
      </c>
      <c r="D18" s="81" t="s">
        <v>122</v>
      </c>
      <c r="E18" s="81" t="s">
        <v>123</v>
      </c>
      <c r="F18" s="82">
        <v>44</v>
      </c>
      <c r="G18" s="83">
        <f>Masterlist!B15</f>
        <v>6400</v>
      </c>
      <c r="H18" s="84">
        <f>Masterlist!C15</f>
        <v>500</v>
      </c>
      <c r="I18" s="85" t="str">
        <f>IF(A18, G18, "$0.00")</f>
        <v>$0.00</v>
      </c>
      <c r="J18" s="69">
        <f>SUM(H18*B18)</f>
        <v>0</v>
      </c>
      <c r="K18" s="132"/>
    </row>
    <row r="19" spans="1:12" ht="19.95" customHeight="1">
      <c r="A19" s="79" t="str">
        <f>IF(AND(A18,B18&lt;1),"PLEASE SELECT NUMBER OF WEEKS HIRED",IF(AND(A18=FALSE,B18&gt;0),"PLEASE SELECT CHECKBOX",""))</f>
        <v/>
      </c>
      <c r="B19" s="88"/>
      <c r="C19" s="89"/>
      <c r="D19" s="89"/>
      <c r="E19" s="94"/>
      <c r="F19" s="91"/>
      <c r="G19" s="92"/>
      <c r="H19" s="93"/>
      <c r="I19" s="70"/>
      <c r="J19" s="188"/>
    </row>
    <row r="20" spans="1:12" ht="19.95" customHeight="1">
      <c r="A20" s="144" t="b">
        <v>0</v>
      </c>
      <c r="B20" s="64">
        <v>0</v>
      </c>
      <c r="C20" s="87" t="s">
        <v>124</v>
      </c>
      <c r="D20" s="81" t="s">
        <v>125</v>
      </c>
      <c r="E20" s="81" t="s">
        <v>125</v>
      </c>
      <c r="F20" s="82">
        <v>16</v>
      </c>
      <c r="G20" s="83">
        <f>Masterlist!B17</f>
        <v>1850</v>
      </c>
      <c r="H20" s="84">
        <f>Masterlist!C17</f>
        <v>350</v>
      </c>
      <c r="I20" s="85" t="str">
        <f>IF(A20, G20, "$0.00")</f>
        <v>$0.00</v>
      </c>
      <c r="J20" s="69">
        <f>SUM(H20*B20)</f>
        <v>0</v>
      </c>
      <c r="K20" s="132"/>
    </row>
    <row r="21" spans="1:12" ht="19.95" customHeight="1">
      <c r="A21" s="79" t="str">
        <f>IF(AND(A20,B20&lt;1),"PLEASE SELECT NUMBER OF WEEKS HIRED",IF(AND(A20=FALSE,B20&gt;0),"PLEASE SELECT CHECKBOX",""))</f>
        <v/>
      </c>
      <c r="B21" s="88"/>
      <c r="C21" s="89"/>
      <c r="D21" s="89"/>
      <c r="E21" s="94"/>
      <c r="F21" s="91"/>
      <c r="G21" s="92"/>
      <c r="H21" s="93"/>
      <c r="I21" s="70"/>
      <c r="J21" s="188"/>
    </row>
    <row r="22" spans="1:12" ht="19.95" customHeight="1">
      <c r="A22" s="144" t="b">
        <v>0</v>
      </c>
      <c r="B22" s="64">
        <v>0</v>
      </c>
      <c r="C22" s="87" t="s">
        <v>126</v>
      </c>
      <c r="D22" s="81" t="s">
        <v>127</v>
      </c>
      <c r="E22" s="81" t="s">
        <v>127</v>
      </c>
      <c r="F22" s="82">
        <v>12</v>
      </c>
      <c r="G22" s="83">
        <f>Masterlist!B19</f>
        <v>1850</v>
      </c>
      <c r="H22" s="84">
        <f>Masterlist!C19</f>
        <v>350</v>
      </c>
      <c r="I22" s="85" t="str">
        <f>IF(A22, G22, "$0.00")</f>
        <v>$0.00</v>
      </c>
      <c r="J22" s="69">
        <f>SUM(H22*B22)</f>
        <v>0</v>
      </c>
      <c r="K22" s="132"/>
    </row>
    <row r="23" spans="1:12" ht="19.95" customHeight="1">
      <c r="A23" s="79" t="str">
        <f>IF(AND(A22,B22&lt;1),"PLEASE SELECT NUMBER OF WEEKS HIRED",IF(AND(A22=FALSE,B22&gt;0),"PLEASE SELECT CHECKBOX",""))</f>
        <v/>
      </c>
      <c r="B23" s="88"/>
      <c r="C23" s="89"/>
      <c r="D23" s="89"/>
      <c r="E23" s="94"/>
      <c r="F23" s="91"/>
      <c r="G23" s="92"/>
      <c r="H23" s="93"/>
      <c r="I23" s="70"/>
      <c r="J23" s="188"/>
    </row>
    <row r="24" spans="1:12" ht="19.95" customHeight="1">
      <c r="A24" s="144" t="b">
        <v>0</v>
      </c>
      <c r="B24" s="64">
        <v>0</v>
      </c>
      <c r="C24" s="87" t="s">
        <v>128</v>
      </c>
      <c r="D24" s="81" t="s">
        <v>129</v>
      </c>
      <c r="E24" s="185" t="s">
        <v>200</v>
      </c>
      <c r="F24" s="82">
        <v>8</v>
      </c>
      <c r="G24" s="83">
        <f>Masterlist!B21</f>
        <v>2900</v>
      </c>
      <c r="H24" s="84">
        <f>Masterlist!C21</f>
        <v>500</v>
      </c>
      <c r="I24" s="85" t="str">
        <f>IF(A24, G24, "$0.00")</f>
        <v>$0.00</v>
      </c>
      <c r="J24" s="69">
        <f>SUM(H24*B24)</f>
        <v>0</v>
      </c>
      <c r="K24" s="132"/>
    </row>
    <row r="25" spans="1:12" ht="19.95" customHeight="1">
      <c r="A25" s="79" t="str">
        <f>IF(AND(A24,B24&lt;1),"PLEASE SELECT NUMBER OF WEEKS HIRED",IF(AND(A24=FALSE,B24&gt;0),"PLEASE SELECT CHECKBOX",""))</f>
        <v/>
      </c>
      <c r="B25" s="88"/>
      <c r="C25" s="186"/>
      <c r="D25" s="89"/>
      <c r="E25" s="94"/>
      <c r="F25" s="91"/>
      <c r="G25" s="92"/>
      <c r="H25" s="93"/>
      <c r="I25" s="70"/>
      <c r="J25" s="188"/>
    </row>
    <row r="26" spans="1:12" ht="19.95" customHeight="1">
      <c r="A26" s="144" t="b">
        <v>0</v>
      </c>
      <c r="B26" s="64">
        <v>0</v>
      </c>
      <c r="C26" s="80" t="s">
        <v>189</v>
      </c>
      <c r="D26" s="81" t="s">
        <v>129</v>
      </c>
      <c r="E26" s="81" t="s">
        <v>130</v>
      </c>
      <c r="F26" s="82">
        <v>26</v>
      </c>
      <c r="G26" s="83">
        <f>Masterlist!B23</f>
        <v>3500</v>
      </c>
      <c r="H26" s="84">
        <f>Masterlist!C23</f>
        <v>500</v>
      </c>
      <c r="I26" s="85" t="str">
        <f>IF(A26, G26, "$0.00")</f>
        <v>$0.00</v>
      </c>
      <c r="J26" s="69">
        <f>SUM(H26*B26)</f>
        <v>0</v>
      </c>
      <c r="K26" s="132"/>
    </row>
    <row r="27" spans="1:12" ht="19.95" customHeight="1">
      <c r="A27" s="79" t="str">
        <f>IF(AND(A26,B26&lt;1),"PLEASE SELECT NUMBER OF WEEKS HIRED",IF(AND(A26=FALSE,B26&gt;0),"PLEASE SELECT CHECKBOX",""))</f>
        <v/>
      </c>
      <c r="B27" s="88"/>
      <c r="C27" s="186"/>
      <c r="D27" s="89"/>
      <c r="E27" s="94"/>
      <c r="F27" s="91"/>
      <c r="G27" s="92"/>
      <c r="H27" s="93"/>
      <c r="I27" s="70"/>
      <c r="J27" s="188"/>
    </row>
    <row r="28" spans="1:12" ht="19.95" customHeight="1">
      <c r="A28" s="144" t="b">
        <v>0</v>
      </c>
      <c r="B28" s="64">
        <v>0</v>
      </c>
      <c r="C28" s="80" t="s">
        <v>190</v>
      </c>
      <c r="D28" s="81" t="s">
        <v>129</v>
      </c>
      <c r="E28" s="81" t="s">
        <v>108</v>
      </c>
      <c r="F28" s="82">
        <v>16</v>
      </c>
      <c r="G28" s="83">
        <f>Masterlist!B25</f>
        <v>2800</v>
      </c>
      <c r="H28" s="84">
        <f>Masterlist!C25</f>
        <v>500</v>
      </c>
      <c r="I28" s="85" t="str">
        <f>IF(A28, G28, "$0.00")</f>
        <v>$0.00</v>
      </c>
      <c r="J28" s="69">
        <f>SUM(H28*B28)</f>
        <v>0</v>
      </c>
      <c r="K28" s="132"/>
    </row>
    <row r="29" spans="1:12" ht="19.95" customHeight="1">
      <c r="A29" s="79" t="str">
        <f>IF(AND(A28,B28&lt;1),"PLEASE SELECT NUMBER OF WEEKS HIRED",IF(AND(A28=FALSE,B28&gt;0),"PLEASE SELECT CHECKBOX",""))</f>
        <v/>
      </c>
      <c r="B29" s="88"/>
      <c r="C29" s="186"/>
      <c r="D29" s="89"/>
      <c r="E29" s="94"/>
      <c r="F29" s="91"/>
      <c r="G29" s="92"/>
      <c r="H29" s="93"/>
      <c r="I29" s="70"/>
      <c r="J29" s="188"/>
    </row>
    <row r="30" spans="1:12" ht="19.95" customHeight="1">
      <c r="A30" s="144" t="b">
        <v>0</v>
      </c>
      <c r="B30" s="64">
        <v>0</v>
      </c>
      <c r="C30" s="80" t="s">
        <v>191</v>
      </c>
      <c r="D30" s="81" t="s">
        <v>129</v>
      </c>
      <c r="E30" s="185" t="s">
        <v>204</v>
      </c>
      <c r="F30" s="82">
        <v>10</v>
      </c>
      <c r="G30" s="83">
        <f>Masterlist!B27</f>
        <v>1750</v>
      </c>
      <c r="H30" s="84">
        <f>Masterlist!C27</f>
        <v>350</v>
      </c>
      <c r="I30" s="85" t="str">
        <f>IF(A30, G30, "$0.00")</f>
        <v>$0.00</v>
      </c>
      <c r="J30" s="69">
        <f>SUM(H30*B30)</f>
        <v>0</v>
      </c>
      <c r="K30" s="133"/>
      <c r="L30" s="133"/>
    </row>
    <row r="31" spans="1:12" ht="19.95" customHeight="1">
      <c r="A31" s="79" t="str">
        <f>IF(AND(A30,B30&lt;1),"PLEASE SELECT NUMBER OF WEEKS HIRED",IF(AND(A30=FALSE,B30&gt;0),"PLEASE SELECT CHECKBOX",""))</f>
        <v/>
      </c>
      <c r="B31" s="88"/>
      <c r="C31" s="89"/>
      <c r="D31" s="89"/>
      <c r="E31" s="94"/>
      <c r="F31" s="91"/>
      <c r="G31" s="92"/>
      <c r="H31" s="93"/>
      <c r="I31" s="70"/>
      <c r="J31" s="187"/>
      <c r="K31" s="133"/>
    </row>
    <row r="32" spans="1:12" ht="19.95" customHeight="1">
      <c r="A32" s="144" t="b">
        <v>0</v>
      </c>
      <c r="B32" s="64">
        <v>0</v>
      </c>
      <c r="C32" s="80" t="s">
        <v>192</v>
      </c>
      <c r="D32" s="81" t="s">
        <v>129</v>
      </c>
      <c r="E32" s="81" t="s">
        <v>131</v>
      </c>
      <c r="F32" s="82">
        <v>28</v>
      </c>
      <c r="G32" s="83">
        <f>Masterlist!B29</f>
        <v>4200</v>
      </c>
      <c r="H32" s="84">
        <f>Masterlist!C29</f>
        <v>500</v>
      </c>
      <c r="I32" s="85" t="str">
        <f>IF(A32, G32, "$0.00")</f>
        <v>$0.00</v>
      </c>
      <c r="J32" s="69">
        <f>SUM(H32*B32)</f>
        <v>0</v>
      </c>
      <c r="K32" s="133"/>
    </row>
    <row r="33" spans="1:12" ht="19.95" customHeight="1">
      <c r="A33" s="79" t="str">
        <f>IF(AND(A32,B32&lt;1),"PLEASE SELECT NUMBER OF WEEKS HIRED",IF(AND(A32=FALSE,B32&gt;0),"PLEASE SELECT CHECKBOX",""))</f>
        <v/>
      </c>
      <c r="B33" s="88"/>
      <c r="C33" s="89"/>
      <c r="D33" s="89"/>
      <c r="E33" s="94"/>
      <c r="F33" s="91"/>
      <c r="G33" s="92"/>
      <c r="H33" s="93"/>
      <c r="I33" s="70"/>
      <c r="J33" s="70"/>
    </row>
    <row r="34" spans="1:12" ht="19.95" customHeight="1">
      <c r="A34" s="144" t="b">
        <v>0</v>
      </c>
      <c r="B34" s="64">
        <v>0</v>
      </c>
      <c r="C34" s="87" t="s">
        <v>132</v>
      </c>
      <c r="D34" s="81" t="s">
        <v>133</v>
      </c>
      <c r="E34" s="81" t="s">
        <v>134</v>
      </c>
      <c r="F34" s="82">
        <v>10</v>
      </c>
      <c r="G34" s="83">
        <f>Masterlist!B31</f>
        <v>2050</v>
      </c>
      <c r="H34" s="84">
        <f>Masterlist!C31</f>
        <v>350</v>
      </c>
      <c r="I34" s="85" t="str">
        <f>IF(A34, G34, "$0.00")</f>
        <v>$0.00</v>
      </c>
      <c r="J34" s="69">
        <f>SUM(H34*B34)</f>
        <v>0</v>
      </c>
    </row>
    <row r="35" spans="1:12" ht="19.95" customHeight="1">
      <c r="A35" s="79" t="str">
        <f>IF(AND(A34,B34&lt;1),"PLEASE SELECT NUMBER OF WEEKS HIRED",IF(AND(A34=FALSE,B34&gt;0),"PLEASE SELECT CHECKBOX",""))</f>
        <v/>
      </c>
      <c r="B35" s="88"/>
      <c r="C35" s="89"/>
      <c r="D35" s="89"/>
      <c r="E35" s="94"/>
      <c r="F35" s="91"/>
      <c r="G35" s="92"/>
      <c r="H35" s="93"/>
      <c r="I35" s="70"/>
      <c r="J35" s="187"/>
    </row>
    <row r="36" spans="1:12" ht="19.95" customHeight="1">
      <c r="A36" s="144" t="b">
        <v>0</v>
      </c>
      <c r="B36" s="64">
        <v>0</v>
      </c>
      <c r="C36" s="87" t="s">
        <v>135</v>
      </c>
      <c r="D36" s="81" t="s">
        <v>133</v>
      </c>
      <c r="E36" s="81" t="s">
        <v>136</v>
      </c>
      <c r="F36" s="82">
        <v>22</v>
      </c>
      <c r="G36" s="83">
        <f>Masterlist!B33</f>
        <v>3500</v>
      </c>
      <c r="H36" s="84">
        <f>Masterlist!C33</f>
        <v>500</v>
      </c>
      <c r="I36" s="85" t="str">
        <f>IF(A36, G36, "$0.00")</f>
        <v>$0.00</v>
      </c>
      <c r="J36" s="69">
        <f>SUM(H36*B36)</f>
        <v>0</v>
      </c>
      <c r="L36" s="132"/>
    </row>
    <row r="37" spans="1:12" ht="19.95" customHeight="1">
      <c r="A37" s="79" t="str">
        <f>IF(AND(A36,B36&lt;1),"PLEASE SELECT NUMBER OF WEEKS HIRED",IF(AND(A36=FALSE,B36&gt;0),"PLEASE SELECT CHECKBOX",""))</f>
        <v/>
      </c>
      <c r="B37" s="88"/>
      <c r="C37" s="89"/>
      <c r="D37" s="89"/>
      <c r="E37" s="94"/>
      <c r="F37" s="91"/>
      <c r="G37" s="92"/>
      <c r="H37" s="93"/>
      <c r="I37" s="70"/>
      <c r="J37" s="187"/>
      <c r="K37" s="132"/>
    </row>
    <row r="38" spans="1:12" ht="19.95" customHeight="1">
      <c r="A38" s="144" t="b">
        <v>0</v>
      </c>
      <c r="B38" s="64">
        <v>0</v>
      </c>
      <c r="C38" s="87" t="s">
        <v>137</v>
      </c>
      <c r="D38" s="81" t="s">
        <v>133</v>
      </c>
      <c r="E38" s="81" t="s">
        <v>138</v>
      </c>
      <c r="F38" s="82">
        <v>5</v>
      </c>
      <c r="G38" s="83">
        <f>Masterlist!B35</f>
        <v>1550</v>
      </c>
      <c r="H38" s="84">
        <f>Masterlist!C35</f>
        <v>250</v>
      </c>
      <c r="I38" s="85" t="str">
        <f>IF(A38, G38, "$0.00")</f>
        <v>$0.00</v>
      </c>
      <c r="J38" s="69">
        <f>SUM(H38*B38)</f>
        <v>0</v>
      </c>
      <c r="L38" s="132"/>
    </row>
    <row r="39" spans="1:12" ht="19.95" customHeight="1">
      <c r="A39" s="79" t="str">
        <f>IF(AND(A38,B38&lt;1),"PLEASE SELECT NUMBER OF WEEKS HIRED",IF(AND(A38=FALSE,B38&gt;0),"PLEASE SELECT CHECKBOX",""))</f>
        <v/>
      </c>
      <c r="B39" s="60"/>
      <c r="C39" s="88"/>
      <c r="D39" s="140"/>
      <c r="E39" s="140"/>
      <c r="F39" s="95"/>
      <c r="G39" s="95"/>
      <c r="H39" s="95"/>
      <c r="I39" s="93"/>
      <c r="J39" s="70"/>
    </row>
    <row r="40" spans="1:12" ht="22.5" customHeight="1">
      <c r="A40" s="201" t="s">
        <v>0</v>
      </c>
      <c r="B40" s="201"/>
      <c r="C40" s="201"/>
      <c r="D40" s="201"/>
      <c r="E40" s="201"/>
      <c r="F40" s="99">
        <f>IF(COUNTA(A6:A39) &gt; 0, SUMIF(A6:A39, TRUE, F6:F39), "-")</f>
        <v>0</v>
      </c>
      <c r="G40" s="202" t="s">
        <v>181</v>
      </c>
      <c r="H40" s="202"/>
      <c r="I40" s="100">
        <f>SUM(I6:I39)</f>
        <v>0</v>
      </c>
      <c r="J40" s="100">
        <f>SUM(J6:J39)</f>
        <v>0</v>
      </c>
    </row>
    <row r="41" spans="1:12" ht="18" customHeight="1">
      <c r="A41" s="207" t="s">
        <v>102</v>
      </c>
      <c r="B41" s="207"/>
      <c r="C41" s="207"/>
      <c r="D41" s="207"/>
      <c r="E41" s="207"/>
      <c r="F41" s="207"/>
      <c r="G41" s="207"/>
      <c r="H41" s="207"/>
      <c r="I41" s="207"/>
      <c r="J41" s="207"/>
    </row>
    <row r="42" spans="1:12" ht="18" customHeight="1">
      <c r="A42" s="207"/>
      <c r="B42" s="207"/>
      <c r="C42" s="207"/>
      <c r="D42" s="207"/>
      <c r="E42" s="207"/>
      <c r="F42" s="207"/>
      <c r="G42" s="207"/>
      <c r="H42" s="207"/>
      <c r="I42" s="207"/>
      <c r="J42" s="207"/>
    </row>
    <row r="43" spans="1:12" s="131" customFormat="1" ht="33" customHeight="1">
      <c r="A43" s="101" t="s">
        <v>178</v>
      </c>
      <c r="B43" s="101" t="s">
        <v>179</v>
      </c>
      <c r="C43" s="101" t="s">
        <v>1</v>
      </c>
      <c r="D43" s="208" t="s">
        <v>98</v>
      </c>
      <c r="E43" s="208"/>
      <c r="F43" s="101" t="s">
        <v>0</v>
      </c>
      <c r="G43" s="101" t="s">
        <v>175</v>
      </c>
      <c r="H43" s="101" t="s">
        <v>174</v>
      </c>
      <c r="I43" s="77" t="s">
        <v>176</v>
      </c>
      <c r="J43" s="78" t="s">
        <v>177</v>
      </c>
    </row>
    <row r="44" spans="1:12" ht="18.600000000000001" customHeight="1">
      <c r="A44" s="143" t="b">
        <v>0</v>
      </c>
      <c r="B44" s="65">
        <v>0</v>
      </c>
      <c r="C44" s="102" t="s">
        <v>139</v>
      </c>
      <c r="D44" s="103" t="s">
        <v>140</v>
      </c>
      <c r="E44" s="103" t="s">
        <v>141</v>
      </c>
      <c r="F44" s="104">
        <v>9</v>
      </c>
      <c r="G44" s="105">
        <f>Masterlist!E3</f>
        <v>1750</v>
      </c>
      <c r="H44" s="106">
        <f>Masterlist!F3</f>
        <v>350</v>
      </c>
      <c r="I44" s="107" t="str">
        <f>IF(A44, G44, "$0.00")</f>
        <v>$0.00</v>
      </c>
      <c r="J44" s="72">
        <f>SUM(H44*B44)</f>
        <v>0</v>
      </c>
    </row>
    <row r="45" spans="1:12" ht="18.600000000000001" customHeight="1">
      <c r="A45" s="96" t="str">
        <f>IF(AND(A44,B44&lt;1),"PLEASE SELECT NUMBER OF WEEKS HIRED",IF(AND(A44=FALSE,B44&gt;0),"PLEASE SELECT CHECKBOX",""))</f>
        <v/>
      </c>
      <c r="B45" s="66"/>
      <c r="C45" s="108"/>
      <c r="D45" s="109"/>
      <c r="E45" s="109"/>
      <c r="F45" s="110"/>
      <c r="G45" s="111"/>
      <c r="H45" s="112"/>
      <c r="I45" s="112"/>
      <c r="J45" s="73"/>
    </row>
    <row r="46" spans="1:12" ht="18.600000000000001" customHeight="1">
      <c r="A46" s="143" t="b">
        <v>0</v>
      </c>
      <c r="B46" s="65">
        <v>0</v>
      </c>
      <c r="C46" s="102" t="s">
        <v>142</v>
      </c>
      <c r="D46" s="103" t="s">
        <v>140</v>
      </c>
      <c r="E46" s="103" t="s">
        <v>143</v>
      </c>
      <c r="F46" s="104">
        <v>11</v>
      </c>
      <c r="G46" s="105">
        <f>Masterlist!E5</f>
        <v>1750</v>
      </c>
      <c r="H46" s="106">
        <f>Masterlist!F5</f>
        <v>350</v>
      </c>
      <c r="I46" s="107" t="str">
        <f>IF(A46, G46, "$0.00")</f>
        <v>$0.00</v>
      </c>
      <c r="J46" s="72">
        <f>SUM(H46*B46)</f>
        <v>0</v>
      </c>
    </row>
    <row r="47" spans="1:12" ht="18.600000000000001" customHeight="1">
      <c r="A47" s="96" t="str">
        <f>IF(AND(A46,B46&lt;1),"PLEASE SELECT NUMBER OF WEEKS HIRED",IF(AND(A46=FALSE,B46&gt;0),"PLEASE SELECT CHECKBOX",""))</f>
        <v/>
      </c>
      <c r="B47" s="66"/>
      <c r="C47" s="108"/>
      <c r="D47" s="109"/>
      <c r="E47" s="109"/>
      <c r="F47" s="110"/>
      <c r="G47" s="111"/>
      <c r="H47" s="112"/>
      <c r="I47" s="113"/>
      <c r="J47" s="73"/>
    </row>
    <row r="48" spans="1:12" ht="18.600000000000001" customHeight="1">
      <c r="A48" s="143" t="b">
        <v>0</v>
      </c>
      <c r="B48" s="65">
        <v>0</v>
      </c>
      <c r="C48" s="102" t="s">
        <v>144</v>
      </c>
      <c r="D48" s="103" t="s">
        <v>145</v>
      </c>
      <c r="E48" s="103" t="s">
        <v>145</v>
      </c>
      <c r="F48" s="104">
        <v>32</v>
      </c>
      <c r="G48" s="105">
        <f>Masterlist!E7</f>
        <v>3600</v>
      </c>
      <c r="H48" s="106">
        <f>Masterlist!F7</f>
        <v>350</v>
      </c>
      <c r="I48" s="107" t="str">
        <f>IF(A48, G48, "$0.00")</f>
        <v>$0.00</v>
      </c>
      <c r="J48" s="72">
        <f>SUM(H48*B48)</f>
        <v>0</v>
      </c>
    </row>
    <row r="49" spans="1:10" ht="18.600000000000001" customHeight="1">
      <c r="A49" s="96" t="str">
        <f>IF(AND(A48,B48&lt;1),"PLEASE SELECT NUMBER OF WEEKS HIRED",IF(AND(A48=FALSE,B48&gt;0),"PLEASE SELECT CHECKBOX",""))</f>
        <v/>
      </c>
      <c r="B49" s="66"/>
      <c r="C49" s="108"/>
      <c r="D49" s="109"/>
      <c r="E49" s="109"/>
      <c r="F49" s="110"/>
      <c r="G49" s="111"/>
      <c r="H49" s="112"/>
      <c r="I49" s="113"/>
      <c r="J49" s="73"/>
    </row>
    <row r="50" spans="1:10" ht="18.600000000000001" customHeight="1">
      <c r="A50" s="143" t="b">
        <v>0</v>
      </c>
      <c r="B50" s="65">
        <v>0</v>
      </c>
      <c r="C50" s="102" t="s">
        <v>146</v>
      </c>
      <c r="D50" s="103" t="s">
        <v>147</v>
      </c>
      <c r="E50" s="103" t="s">
        <v>148</v>
      </c>
      <c r="F50" s="104">
        <v>12</v>
      </c>
      <c r="G50" s="105">
        <f>Masterlist!E9</f>
        <v>1850</v>
      </c>
      <c r="H50" s="106">
        <f>Masterlist!F9</f>
        <v>350</v>
      </c>
      <c r="I50" s="107" t="str">
        <f>IF(A50, G50, "$0.00")</f>
        <v>$0.00</v>
      </c>
      <c r="J50" s="72">
        <f>SUM(H50*B50)</f>
        <v>0</v>
      </c>
    </row>
    <row r="51" spans="1:10" ht="18.600000000000001" customHeight="1">
      <c r="A51" s="96" t="str">
        <f>IF(AND(A50,B50&lt;1),"PLEASE SELECT NUMBER OF WEEKS HIRED",IF(AND(A50=FALSE,B50&gt;0),"PLEASE SELECT CHECKBOX",""))</f>
        <v/>
      </c>
      <c r="B51" s="66"/>
      <c r="C51" s="108"/>
      <c r="D51" s="109"/>
      <c r="E51" s="109"/>
      <c r="F51" s="110"/>
      <c r="G51" s="111"/>
      <c r="H51" s="112"/>
      <c r="I51" s="113"/>
      <c r="J51" s="73"/>
    </row>
    <row r="52" spans="1:10" ht="18.600000000000001" customHeight="1">
      <c r="A52" s="143" t="b">
        <v>0</v>
      </c>
      <c r="B52" s="65">
        <v>0</v>
      </c>
      <c r="C52" s="102" t="s">
        <v>149</v>
      </c>
      <c r="D52" s="103" t="s">
        <v>150</v>
      </c>
      <c r="E52" s="103" t="s">
        <v>151</v>
      </c>
      <c r="F52" s="104">
        <v>17</v>
      </c>
      <c r="G52" s="105">
        <f>Masterlist!E11</f>
        <v>1850</v>
      </c>
      <c r="H52" s="106">
        <f>Masterlist!F11</f>
        <v>350</v>
      </c>
      <c r="I52" s="107" t="str">
        <f>IF(A52, G52, "$0.00")</f>
        <v>$0.00</v>
      </c>
      <c r="J52" s="72">
        <f>SUM(H52*B52)</f>
        <v>0</v>
      </c>
    </row>
    <row r="53" spans="1:10" ht="18.600000000000001" customHeight="1">
      <c r="A53" s="96" t="str">
        <f>IF(AND(A52,B52&lt;1),"PLEASE SELECT NUMBER OF WEEKS HIRED",IF(AND(A52=FALSE,B52&gt;0),"PLEASE SELECT CHECKBOX",""))</f>
        <v/>
      </c>
      <c r="B53" s="66"/>
      <c r="C53" s="108"/>
      <c r="D53" s="109"/>
      <c r="E53" s="109"/>
      <c r="F53" s="110"/>
      <c r="G53" s="111"/>
      <c r="H53" s="112"/>
      <c r="I53" s="113"/>
      <c r="J53" s="73"/>
    </row>
    <row r="54" spans="1:10" ht="18.600000000000001" customHeight="1">
      <c r="A54" s="143" t="b">
        <v>0</v>
      </c>
      <c r="B54" s="65">
        <v>0</v>
      </c>
      <c r="C54" s="102" t="s">
        <v>152</v>
      </c>
      <c r="D54" s="103" t="s">
        <v>150</v>
      </c>
      <c r="E54" s="103" t="s">
        <v>153</v>
      </c>
      <c r="F54" s="104">
        <v>6</v>
      </c>
      <c r="G54" s="105">
        <f>Masterlist!E13</f>
        <v>1350</v>
      </c>
      <c r="H54" s="106">
        <f>Masterlist!F13</f>
        <v>350</v>
      </c>
      <c r="I54" s="107" t="str">
        <f>IF(A54, G54, "$0.00")</f>
        <v>$0.00</v>
      </c>
      <c r="J54" s="72">
        <f>SUM(H54*B54)</f>
        <v>0</v>
      </c>
    </row>
    <row r="55" spans="1:10" ht="18.600000000000001" customHeight="1">
      <c r="A55" s="96" t="str">
        <f>IF(AND(A54,B54&lt;1),"PLEASE SELECT NUMBER OF WEEKS HIRED",IF(AND(A54=FALSE,B54&gt;0),"PLEASE SELECT CHECKBOX",""))</f>
        <v/>
      </c>
      <c r="B55" s="66"/>
      <c r="C55" s="108"/>
      <c r="D55" s="109"/>
      <c r="E55" s="109"/>
      <c r="F55" s="110"/>
      <c r="G55" s="111"/>
      <c r="H55" s="112"/>
      <c r="I55" s="113"/>
      <c r="J55" s="73"/>
    </row>
    <row r="56" spans="1:10" ht="18.600000000000001" customHeight="1">
      <c r="A56" s="143" t="b">
        <v>0</v>
      </c>
      <c r="B56" s="65">
        <v>0</v>
      </c>
      <c r="C56" s="102" t="s">
        <v>154</v>
      </c>
      <c r="D56" s="103" t="s">
        <v>150</v>
      </c>
      <c r="E56" s="103" t="s">
        <v>155</v>
      </c>
      <c r="F56" s="104">
        <v>8</v>
      </c>
      <c r="G56" s="105">
        <f>Masterlist!E15</f>
        <v>2050</v>
      </c>
      <c r="H56" s="106">
        <f>Masterlist!F15</f>
        <v>350</v>
      </c>
      <c r="I56" s="107" t="str">
        <f>IF(A56, G56, "$0.00")</f>
        <v>$0.00</v>
      </c>
      <c r="J56" s="72">
        <f>SUM(H56*B56)</f>
        <v>0</v>
      </c>
    </row>
    <row r="57" spans="1:10" ht="18.600000000000001" customHeight="1">
      <c r="A57" s="96" t="str">
        <f>IF(AND(A56,B56&lt;1),"PLEASE SELECT NUMBER OF WEEKS HIRED",IF(AND(A56=FALSE,B56&gt;0),"PLEASE SELECT CHECKBOX",""))</f>
        <v/>
      </c>
      <c r="B57" s="66"/>
      <c r="C57" s="108"/>
      <c r="D57" s="109"/>
      <c r="E57" s="109"/>
      <c r="F57" s="110"/>
      <c r="G57" s="111"/>
      <c r="H57" s="112"/>
      <c r="I57" s="113"/>
      <c r="J57" s="73"/>
    </row>
    <row r="58" spans="1:10" ht="18.600000000000001" customHeight="1">
      <c r="A58" s="143" t="b">
        <v>0</v>
      </c>
      <c r="B58" s="65">
        <v>0</v>
      </c>
      <c r="C58" s="102" t="s">
        <v>156</v>
      </c>
      <c r="D58" s="103" t="s">
        <v>150</v>
      </c>
      <c r="E58" s="103" t="s">
        <v>157</v>
      </c>
      <c r="F58" s="104">
        <v>24</v>
      </c>
      <c r="G58" s="105">
        <f>Masterlist!E17</f>
        <v>2350</v>
      </c>
      <c r="H58" s="106">
        <f>Masterlist!F17</f>
        <v>350</v>
      </c>
      <c r="I58" s="107" t="str">
        <f>IF(A58, G58, "$0.00")</f>
        <v>$0.00</v>
      </c>
      <c r="J58" s="72">
        <f>SUM(H58*B58)</f>
        <v>0</v>
      </c>
    </row>
    <row r="59" spans="1:10" ht="18.600000000000001" customHeight="1">
      <c r="A59" s="96" t="str">
        <f>IF(AND(A56,B56&lt;1),"PLEASE SELECT NUMBER OF WEEKS HIRED",IF(AND(A56=FALSE,B56&gt;0),"PLEASE SELECT CHECKBOX",""))</f>
        <v/>
      </c>
      <c r="B59" s="66"/>
      <c r="C59" s="108"/>
      <c r="D59" s="109"/>
      <c r="E59" s="109"/>
      <c r="F59" s="110"/>
      <c r="G59" s="111"/>
      <c r="H59" s="112"/>
      <c r="I59" s="113"/>
      <c r="J59" s="73"/>
    </row>
    <row r="60" spans="1:10" ht="18.600000000000001" customHeight="1">
      <c r="A60" s="143" t="b">
        <v>0</v>
      </c>
      <c r="B60" s="65">
        <v>0</v>
      </c>
      <c r="C60" s="192" t="s">
        <v>193</v>
      </c>
      <c r="D60" s="103" t="s">
        <v>158</v>
      </c>
      <c r="E60" s="193" t="s">
        <v>194</v>
      </c>
      <c r="F60" s="104">
        <v>16</v>
      </c>
      <c r="G60" s="105">
        <f>Masterlist!E19</f>
        <v>2900</v>
      </c>
      <c r="H60" s="106">
        <f>Masterlist!F19</f>
        <v>350</v>
      </c>
      <c r="I60" s="107" t="str">
        <f>IF(A60, G60, "$0.00")</f>
        <v>$0.00</v>
      </c>
      <c r="J60" s="72">
        <f>SUM(H60*B60)</f>
        <v>0</v>
      </c>
    </row>
    <row r="61" spans="1:10" ht="18.600000000000001" customHeight="1">
      <c r="A61" s="96" t="str">
        <f>IF(AND(A60,B60&lt;1),"PLEASE SELECT NUMBER OF WEEKS HIRED",IF(AND(A60=FALSE,B60&gt;0),"PLEASE SELECT CHECKBOX",""))</f>
        <v/>
      </c>
      <c r="B61" s="66"/>
      <c r="C61" s="108"/>
      <c r="D61" s="109"/>
      <c r="E61" s="109"/>
      <c r="F61" s="110"/>
      <c r="G61" s="111"/>
      <c r="H61" s="112"/>
      <c r="I61" s="113"/>
      <c r="J61" s="73"/>
    </row>
    <row r="62" spans="1:10" ht="18.600000000000001" customHeight="1">
      <c r="A62" s="143" t="b">
        <v>0</v>
      </c>
      <c r="B62" s="65">
        <v>0</v>
      </c>
      <c r="C62" s="192" t="s">
        <v>195</v>
      </c>
      <c r="D62" s="103" t="s">
        <v>158</v>
      </c>
      <c r="E62" s="193" t="s">
        <v>196</v>
      </c>
      <c r="F62" s="104">
        <v>20</v>
      </c>
      <c r="G62" s="105">
        <f>Masterlist!E21</f>
        <v>3600</v>
      </c>
      <c r="H62" s="106">
        <f>Masterlist!F21</f>
        <v>350</v>
      </c>
      <c r="I62" s="107" t="str">
        <f>IF(A62, G62, "$0.00")</f>
        <v>$0.00</v>
      </c>
      <c r="J62" s="72">
        <f>SUM(H62*B62)</f>
        <v>0</v>
      </c>
    </row>
    <row r="63" spans="1:10" ht="18.600000000000001" customHeight="1">
      <c r="A63" s="96" t="str">
        <f>IF(AND(A62,B62&lt;1),"PLEASE SELECT NUMBER OF WEEKS HIRED",IF(AND(A62=FALSE,B62&gt;0),"PLEASE SELECT CHECKBOX",""))</f>
        <v/>
      </c>
      <c r="B63" s="66"/>
      <c r="C63" s="108"/>
      <c r="D63" s="109"/>
      <c r="E63" s="109"/>
      <c r="F63" s="110"/>
      <c r="G63" s="111"/>
      <c r="H63" s="112"/>
      <c r="I63" s="113"/>
      <c r="J63" s="73"/>
    </row>
    <row r="64" spans="1:10" ht="18.600000000000001" customHeight="1">
      <c r="A64" s="143" t="b">
        <v>0</v>
      </c>
      <c r="B64" s="65">
        <v>0</v>
      </c>
      <c r="C64" s="192" t="s">
        <v>197</v>
      </c>
      <c r="D64" s="103" t="s">
        <v>158</v>
      </c>
      <c r="E64" s="103" t="s">
        <v>159</v>
      </c>
      <c r="F64" s="104">
        <v>16</v>
      </c>
      <c r="G64" s="105">
        <f>Masterlist!E23</f>
        <v>2800</v>
      </c>
      <c r="H64" s="106">
        <f>Masterlist!F23</f>
        <v>350</v>
      </c>
      <c r="I64" s="107" t="str">
        <f>IF(A64, G64, "$0.00")</f>
        <v>$0.00</v>
      </c>
      <c r="J64" s="72">
        <f>SUM(H64*B64)</f>
        <v>0</v>
      </c>
    </row>
    <row r="65" spans="1:10" ht="18.600000000000001" customHeight="1">
      <c r="A65" s="96" t="str">
        <f>IF(AND(A64,B64&lt;1),"PLEASE SELECT NUMBER OF WEEKS HIRED",IF(AND(A64=FALSE,B64&gt;0),"PLEASE SELECT CHECKBOX",""))</f>
        <v/>
      </c>
      <c r="B65" s="66"/>
      <c r="C65" s="108"/>
      <c r="D65" s="109"/>
      <c r="E65" s="109"/>
      <c r="F65" s="110"/>
      <c r="G65" s="111"/>
      <c r="H65" s="112"/>
      <c r="I65" s="113"/>
      <c r="J65" s="73"/>
    </row>
    <row r="66" spans="1:10" ht="18.600000000000001" customHeight="1">
      <c r="A66" s="143" t="b">
        <v>0</v>
      </c>
      <c r="B66" s="65">
        <v>0</v>
      </c>
      <c r="C66" s="192" t="s">
        <v>198</v>
      </c>
      <c r="D66" s="103" t="s">
        <v>158</v>
      </c>
      <c r="E66" s="103" t="s">
        <v>160</v>
      </c>
      <c r="F66" s="104">
        <v>9</v>
      </c>
      <c r="G66" s="105">
        <f>Masterlist!E25</f>
        <v>2050</v>
      </c>
      <c r="H66" s="106">
        <f>Masterlist!F25</f>
        <v>350</v>
      </c>
      <c r="I66" s="107" t="str">
        <f>IF(A66, G66, "$0.00")</f>
        <v>$0.00</v>
      </c>
      <c r="J66" s="72">
        <f>SUM(H66*B66)</f>
        <v>0</v>
      </c>
    </row>
    <row r="67" spans="1:10" ht="18.600000000000001" customHeight="1">
      <c r="A67" s="96" t="str">
        <f>IF(AND(A66,B66&lt;1),"PLEASE SELECT NUMBER OF WEEKS HIRED",IF(AND(A66=FALSE,B66&gt;0),"PLEASE SELECT CHECKBOX",""))</f>
        <v/>
      </c>
      <c r="B67" s="66"/>
      <c r="C67" s="108"/>
      <c r="D67" s="109"/>
      <c r="E67" s="109"/>
      <c r="F67" s="110"/>
      <c r="G67" s="111"/>
      <c r="H67" s="112"/>
      <c r="I67" s="113"/>
      <c r="J67" s="73"/>
    </row>
    <row r="68" spans="1:10" ht="18.600000000000001" customHeight="1">
      <c r="A68" s="143" t="b">
        <v>0</v>
      </c>
      <c r="B68" s="65">
        <v>0</v>
      </c>
      <c r="C68" s="192" t="s">
        <v>199</v>
      </c>
      <c r="D68" s="103" t="s">
        <v>158</v>
      </c>
      <c r="E68" s="103" t="s">
        <v>161</v>
      </c>
      <c r="F68" s="104">
        <v>10</v>
      </c>
      <c r="G68" s="105">
        <f>Masterlist!E27</f>
        <v>2050</v>
      </c>
      <c r="H68" s="106">
        <f>Masterlist!F27</f>
        <v>350</v>
      </c>
      <c r="I68" s="107" t="str">
        <f>IF(A68, G68, "$0.00")</f>
        <v>$0.00</v>
      </c>
      <c r="J68" s="72">
        <f>SUM(H68*B68)</f>
        <v>0</v>
      </c>
    </row>
    <row r="69" spans="1:10" ht="18.600000000000001" customHeight="1">
      <c r="A69" s="96" t="str">
        <f>IF(AND(A68,B68&lt;1),"PLEASE SELECT NUMBER OF WEEKS HIRED",IF(AND(A68=FALSE,B68&gt;0),"PLEASE SELECT CHECKBOX",""))</f>
        <v/>
      </c>
      <c r="B69" s="66"/>
      <c r="C69" s="134"/>
      <c r="D69" s="109"/>
      <c r="E69" s="109"/>
      <c r="F69" s="110"/>
      <c r="G69" s="111"/>
      <c r="H69" s="112"/>
      <c r="I69" s="113"/>
      <c r="J69" s="73"/>
    </row>
    <row r="70" spans="1:10" ht="22.5" customHeight="1">
      <c r="A70" s="213" t="s">
        <v>0</v>
      </c>
      <c r="B70" s="213"/>
      <c r="C70" s="213"/>
      <c r="D70" s="213"/>
      <c r="E70" s="213"/>
      <c r="F70" s="114">
        <f>IF(COUNTA(A44:A69) &gt; 0, SUMIF(A44:A69, TRUE, F44:F69), "-")</f>
        <v>0</v>
      </c>
      <c r="G70" s="214" t="s">
        <v>181</v>
      </c>
      <c r="H70" s="214"/>
      <c r="I70" s="115">
        <f>SUM(I44:I69)</f>
        <v>0</v>
      </c>
      <c r="J70" s="115">
        <f>SUM(J44:J69)</f>
        <v>0</v>
      </c>
    </row>
    <row r="71" spans="1:10" ht="18" customHeight="1">
      <c r="A71" s="205" t="s">
        <v>100</v>
      </c>
      <c r="B71" s="205"/>
      <c r="C71" s="205"/>
      <c r="D71" s="205"/>
      <c r="E71" s="205"/>
      <c r="F71" s="205"/>
      <c r="G71" s="205"/>
      <c r="H71" s="205"/>
      <c r="I71" s="205"/>
      <c r="J71" s="206"/>
    </row>
    <row r="72" spans="1:10" ht="18" customHeight="1">
      <c r="A72" s="205"/>
      <c r="B72" s="205"/>
      <c r="C72" s="205"/>
      <c r="D72" s="205"/>
      <c r="E72" s="205"/>
      <c r="F72" s="205"/>
      <c r="G72" s="205"/>
      <c r="H72" s="205"/>
      <c r="I72" s="205"/>
      <c r="J72" s="206"/>
    </row>
    <row r="73" spans="1:10" s="131" customFormat="1" ht="33" customHeight="1">
      <c r="A73" s="116" t="s">
        <v>178</v>
      </c>
      <c r="B73" s="116" t="s">
        <v>179</v>
      </c>
      <c r="C73" s="116" t="s">
        <v>1</v>
      </c>
      <c r="D73" s="204" t="s">
        <v>98</v>
      </c>
      <c r="E73" s="204"/>
      <c r="F73" s="116" t="s">
        <v>0</v>
      </c>
      <c r="G73" s="116" t="s">
        <v>175</v>
      </c>
      <c r="H73" s="116" t="s">
        <v>174</v>
      </c>
      <c r="I73" s="75" t="s">
        <v>176</v>
      </c>
      <c r="J73" s="76" t="s">
        <v>177</v>
      </c>
    </row>
    <row r="74" spans="1:10" ht="19.95" customHeight="1">
      <c r="A74" s="142" t="b">
        <v>0</v>
      </c>
      <c r="B74" s="67">
        <v>0</v>
      </c>
      <c r="C74" s="117" t="s">
        <v>162</v>
      </c>
      <c r="D74" s="118" t="s">
        <v>163</v>
      </c>
      <c r="E74" s="118" t="s">
        <v>164</v>
      </c>
      <c r="F74" s="119">
        <v>4</v>
      </c>
      <c r="G74" s="120">
        <f>Masterlist!H3</f>
        <v>2050</v>
      </c>
      <c r="H74" s="121">
        <f>Masterlist!I3</f>
        <v>250</v>
      </c>
      <c r="I74" s="122" t="str">
        <f>IF(A74, G74, "$0.00")</f>
        <v>$0.00</v>
      </c>
      <c r="J74" s="135">
        <f>SUM(H74*B74)</f>
        <v>0</v>
      </c>
    </row>
    <row r="75" spans="1:10" ht="19.95" customHeight="1">
      <c r="A75" s="97" t="str">
        <f>IF(AND(A74,B74&lt;1),"PLEASE SELECT NUMBER OF WEEKS HIRED",IF(AND(A74=FALSE,B74&gt;0),"PLEASE SELECT CHECKBOX",""))</f>
        <v/>
      </c>
      <c r="B75" s="68"/>
      <c r="C75" s="123"/>
      <c r="D75" s="124"/>
      <c r="E75" s="124"/>
      <c r="F75" s="125"/>
      <c r="G75" s="126"/>
      <c r="H75" s="127"/>
      <c r="I75" s="136"/>
      <c r="J75" s="137"/>
    </row>
    <row r="76" spans="1:10" ht="19.95" customHeight="1">
      <c r="A76" s="142" t="b">
        <v>0</v>
      </c>
      <c r="B76" s="67">
        <v>0</v>
      </c>
      <c r="C76" s="117" t="s">
        <v>165</v>
      </c>
      <c r="D76" s="118" t="s">
        <v>166</v>
      </c>
      <c r="E76" s="118" t="s">
        <v>167</v>
      </c>
      <c r="F76" s="119">
        <v>7</v>
      </c>
      <c r="G76" s="120">
        <f>Masterlist!H5</f>
        <v>1350</v>
      </c>
      <c r="H76" s="121">
        <f>Masterlist!I5</f>
        <v>350</v>
      </c>
      <c r="I76" s="122" t="str">
        <f>IF(A76, G76, "$0.00")</f>
        <v>$0.00</v>
      </c>
      <c r="J76" s="135">
        <f>SUM(H76*B76)</f>
        <v>0</v>
      </c>
    </row>
    <row r="77" spans="1:10" ht="19.95" customHeight="1">
      <c r="A77" s="97" t="str">
        <f>IF(AND(A76,B76&lt;1),"PLEASE SELECT NUMBER OF WEEKS HIRED",IF(AND(A76=FALSE,B76&gt;0),"PLEASE SELECT CHECKBOX",""))</f>
        <v/>
      </c>
      <c r="B77" s="68"/>
      <c r="C77" s="123"/>
      <c r="D77" s="124"/>
      <c r="E77" s="124"/>
      <c r="F77" s="125"/>
      <c r="G77" s="126"/>
      <c r="H77" s="127"/>
      <c r="I77" s="136"/>
      <c r="J77" s="137"/>
    </row>
    <row r="78" spans="1:10" ht="19.95" customHeight="1">
      <c r="A78" s="142" t="b">
        <v>0</v>
      </c>
      <c r="B78" s="67">
        <v>0</v>
      </c>
      <c r="C78" s="117" t="s">
        <v>168</v>
      </c>
      <c r="D78" s="118" t="s">
        <v>169</v>
      </c>
      <c r="E78" s="118" t="s">
        <v>153</v>
      </c>
      <c r="F78" s="119">
        <v>1</v>
      </c>
      <c r="G78" s="120">
        <f>Masterlist!H7</f>
        <v>2050</v>
      </c>
      <c r="H78" s="121">
        <f>Masterlist!I7</f>
        <v>250</v>
      </c>
      <c r="I78" s="122" t="str">
        <f>IF(A78, G78, "$0.00")</f>
        <v>$0.00</v>
      </c>
      <c r="J78" s="135">
        <f>SUM(H78*B78)</f>
        <v>0</v>
      </c>
    </row>
    <row r="79" spans="1:10" ht="19.95" customHeight="1">
      <c r="A79" s="97" t="str">
        <f>IF(AND(A78,B78&lt;1),"PLEASE SELECT NUMBER OF WEEKS HIRED",IF(AND(A78=FALSE,B78&gt;0),"PLEASE SELECT CHECKBOX",""))</f>
        <v/>
      </c>
      <c r="B79" s="61"/>
      <c r="C79" s="128"/>
      <c r="D79" s="141"/>
      <c r="E79" s="141"/>
      <c r="F79" s="128"/>
      <c r="G79" s="128"/>
      <c r="H79" s="128"/>
      <c r="I79" s="136"/>
      <c r="J79" s="137"/>
    </row>
    <row r="80" spans="1:10" ht="22.5" customHeight="1">
      <c r="A80" s="215" t="s">
        <v>0</v>
      </c>
      <c r="B80" s="215"/>
      <c r="C80" s="215"/>
      <c r="D80" s="215"/>
      <c r="E80" s="215"/>
      <c r="F80" s="129">
        <f>IF(COUNTA(A74:A79) &gt; 0, SUMIF(A74:A79, TRUE, F74:F79), "-")</f>
        <v>0</v>
      </c>
      <c r="G80" s="210" t="s">
        <v>181</v>
      </c>
      <c r="H80" s="210"/>
      <c r="I80" s="138">
        <f>SUM(I74:I78)</f>
        <v>0</v>
      </c>
      <c r="J80" s="138">
        <f>SUM(J74:J79)</f>
        <v>0</v>
      </c>
    </row>
    <row r="81" spans="1:10" ht="33.75" customHeight="1">
      <c r="A81" s="223" t="s">
        <v>182</v>
      </c>
      <c r="B81" s="223"/>
      <c r="C81" s="223"/>
      <c r="D81" s="223"/>
      <c r="E81" s="223"/>
      <c r="F81" s="223"/>
      <c r="G81" s="223"/>
      <c r="H81" s="224"/>
      <c r="I81" s="224"/>
      <c r="J81" s="224"/>
    </row>
    <row r="82" spans="1:10" ht="15.6">
      <c r="A82" s="151" t="s">
        <v>178</v>
      </c>
      <c r="B82" s="152"/>
      <c r="C82" s="152"/>
      <c r="D82" s="221"/>
      <c r="E82" s="222"/>
      <c r="F82" s="225" t="s">
        <v>183</v>
      </c>
      <c r="G82" s="226"/>
      <c r="H82" s="153" t="s">
        <v>184</v>
      </c>
      <c r="I82" s="152"/>
      <c r="J82" s="153" t="s">
        <v>188</v>
      </c>
    </row>
    <row r="83" spans="1:10" ht="15.6">
      <c r="A83" s="171" t="b">
        <v>0</v>
      </c>
      <c r="B83" s="227" t="s">
        <v>186</v>
      </c>
      <c r="C83" s="228"/>
      <c r="D83" s="228"/>
      <c r="E83" s="228"/>
      <c r="F83" s="231">
        <v>1</v>
      </c>
      <c r="G83" s="220"/>
      <c r="H83" s="172">
        <f>Masterlist!G41</f>
        <v>95</v>
      </c>
      <c r="I83" s="165"/>
      <c r="J83" s="173" t="str">
        <f>IF(A83=TRUE,H83,"$0.00")</f>
        <v>$0.00</v>
      </c>
    </row>
    <row r="84" spans="1:10" ht="15.6">
      <c r="A84" s="163"/>
      <c r="B84" s="169"/>
      <c r="C84" s="170"/>
      <c r="D84" s="170"/>
      <c r="E84" s="170"/>
      <c r="F84" s="167"/>
      <c r="G84" s="168"/>
      <c r="H84" s="160"/>
      <c r="I84" s="161"/>
      <c r="J84" s="162"/>
    </row>
    <row r="85" spans="1:10" ht="15.6">
      <c r="A85" s="166" t="b">
        <v>0</v>
      </c>
      <c r="B85" s="229" t="s">
        <v>187</v>
      </c>
      <c r="C85" s="230"/>
      <c r="D85" s="230"/>
      <c r="E85" s="230"/>
      <c r="F85" s="232"/>
      <c r="G85" s="232"/>
      <c r="H85" s="164">
        <f>Masterlist!G43</f>
        <v>40</v>
      </c>
      <c r="I85" s="165"/>
      <c r="J85" s="164" t="str">
        <f>IF(A85=TRUE, F85*H85, "$0.00")</f>
        <v>$0.00</v>
      </c>
    </row>
    <row r="86" spans="1:10" ht="15.6">
      <c r="A86" s="174"/>
      <c r="B86" s="176"/>
      <c r="C86" s="177"/>
      <c r="D86" s="177"/>
      <c r="E86" s="177"/>
      <c r="F86" s="178"/>
      <c r="G86" s="178"/>
      <c r="H86" s="175"/>
      <c r="I86" s="161"/>
      <c r="J86" s="175"/>
    </row>
    <row r="87" spans="1:10" ht="15.6">
      <c r="A87" s="179" t="b">
        <v>0</v>
      </c>
      <c r="B87" s="217" t="s">
        <v>185</v>
      </c>
      <c r="C87" s="218"/>
      <c r="D87" s="218"/>
      <c r="E87" s="218"/>
      <c r="F87" s="219">
        <v>0</v>
      </c>
      <c r="G87" s="220"/>
      <c r="H87" s="180">
        <f>Masterlist!G45</f>
        <v>0</v>
      </c>
      <c r="I87" s="165"/>
      <c r="J87" s="180">
        <v>0</v>
      </c>
    </row>
    <row r="88" spans="1:10" ht="21.75" customHeight="1">
      <c r="A88" s="148"/>
      <c r="B88" s="147"/>
      <c r="C88" s="147"/>
      <c r="D88" s="147"/>
      <c r="E88" s="147"/>
      <c r="F88" s="147"/>
      <c r="G88" s="147"/>
      <c r="H88" s="157" t="s">
        <v>181</v>
      </c>
      <c r="I88" s="158"/>
      <c r="J88" s="159">
        <f>SUM(J83:J87)</f>
        <v>0</v>
      </c>
    </row>
    <row r="89" spans="1:10" ht="15" customHeight="1">
      <c r="A89" s="199" t="s">
        <v>103</v>
      </c>
      <c r="B89" s="199"/>
      <c r="C89" s="199"/>
      <c r="D89" s="199"/>
      <c r="E89" s="211">
        <f>SUM(F80,F70,F40)</f>
        <v>0</v>
      </c>
      <c r="F89" s="212" t="s">
        <v>180</v>
      </c>
      <c r="G89" s="212"/>
      <c r="H89" s="212"/>
      <c r="I89" s="139"/>
      <c r="J89" s="209">
        <f>SUM(I40+J40+I70+J70+I80,J80+J88)</f>
        <v>0</v>
      </c>
    </row>
    <row r="90" spans="1:10" ht="15" customHeight="1">
      <c r="A90" s="199"/>
      <c r="B90" s="199"/>
      <c r="C90" s="199"/>
      <c r="D90" s="199"/>
      <c r="E90" s="211"/>
      <c r="F90" s="212"/>
      <c r="G90" s="212"/>
      <c r="H90" s="212"/>
      <c r="I90" s="139"/>
      <c r="J90" s="209"/>
    </row>
    <row r="91" spans="1:10" ht="18">
      <c r="A91" s="199"/>
      <c r="B91" s="199"/>
      <c r="C91" s="199"/>
      <c r="D91" s="199"/>
      <c r="E91" s="211"/>
      <c r="F91" s="212"/>
      <c r="G91" s="212"/>
      <c r="H91" s="212"/>
      <c r="I91" s="139"/>
      <c r="J91" s="209"/>
    </row>
    <row r="92" spans="1:10">
      <c r="J92" s="62"/>
    </row>
    <row r="93" spans="1:10">
      <c r="I93" s="149"/>
      <c r="J93" s="150"/>
    </row>
  </sheetData>
  <sheetProtection algorithmName="SHA-512" hashValue="fbQmZOBYQTi2rYR2M47CzQvfzXBAHi6rRKkgl9GbrOBixUDDmAA+sQlxYhcCOiQZriz6h/FfHcohGnTHgNhTig==" saltValue="pMKNfe9Our7qF+wuJOeHPQ==" spinCount="100000" sheet="1" selectLockedCells="1"/>
  <dataConsolidate/>
  <mergeCells count="26">
    <mergeCell ref="A1:J2"/>
    <mergeCell ref="B87:E87"/>
    <mergeCell ref="F87:G87"/>
    <mergeCell ref="D82:E82"/>
    <mergeCell ref="A81:J81"/>
    <mergeCell ref="F82:G82"/>
    <mergeCell ref="B83:E83"/>
    <mergeCell ref="B85:E85"/>
    <mergeCell ref="F83:G83"/>
    <mergeCell ref="F85:G85"/>
    <mergeCell ref="A89:D91"/>
    <mergeCell ref="A3:J4"/>
    <mergeCell ref="A40:E40"/>
    <mergeCell ref="G40:H40"/>
    <mergeCell ref="D5:E5"/>
    <mergeCell ref="D73:E73"/>
    <mergeCell ref="A71:J72"/>
    <mergeCell ref="A41:J42"/>
    <mergeCell ref="D43:E43"/>
    <mergeCell ref="J89:J91"/>
    <mergeCell ref="G80:H80"/>
    <mergeCell ref="E89:E91"/>
    <mergeCell ref="F89:H91"/>
    <mergeCell ref="A70:E70"/>
    <mergeCell ref="G70:H70"/>
    <mergeCell ref="A80:E80"/>
  </mergeCells>
  <phoneticPr fontId="14" type="noConversion"/>
  <conditionalFormatting sqref="A77 A7 A9 A11 A13 A15 A17 A19 A21 A23 A27 A29 A31 A33 A35 A37 A39 A45 A47 A49 A51 A53 A55 A57 A59 A61 A63 A65 A67 A73 A75 A25">
    <cfRule type="iconSet" priority="1">
      <iconSet iconSet="3Symbols">
        <cfvo type="percent" val="0"/>
        <cfvo type="percent" val="33"/>
        <cfvo type="percent" val="67"/>
      </iconSet>
    </cfRule>
  </conditionalFormatting>
  <hyperlinks>
    <hyperlink ref="A1:J2" r:id="rId1" display="NOTE: This is not a Cost Estimate. To receive a formal Cost Estiamte, you must submit a Banner &amp; Flag Hire application online" xr:uid="{B80B708F-7287-455E-AAE7-459A982F2292}"/>
  </hyperlinks>
  <pageMargins left="0.7" right="0.7" top="0.75" bottom="0.23047619047619047" header="0.3" footer="0.3"/>
  <pageSetup paperSize="9" scale="41" fitToHeight="0" orientation="portrait" r:id="rId2"/>
  <headerFooter>
    <oddHeader>&amp;L&amp;G&amp;C&amp;"-,Bold"&amp;28BANNER &amp; FLAG HIRE
Fee Calculator&amp;R&amp;"-,Bold"&amp;14 2024/2025 Financial Year  &amp;"-,Regular"&amp;12
27 St Georges Terrace, Perth | GPO Box C120 WA 6839
T 9461 3333 | E banners@cityofperth.wa.gov.au
www.perth.wa.gov.au</oddHeader>
  </headerFooter>
  <ignoredErrors>
    <ignoredError sqref="J8 J62 J14 J46 J64 J28 J18 J10 J12 J32 J34 J36 J38 J48 J52 J54 J50 J56 J58 J76 J78 J68 J66 J20 J22 J30" formula="1"/>
    <ignoredError sqref="I6" unlockedFormula="1"/>
  </ignoredError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60" r:id="rId6" name="Check Box 12">
              <controlPr defaultSize="0" autoFill="0" autoLine="0" autoPict="0">
                <anchor moveWithCells="1">
                  <from>
                    <xdr:col>0</xdr:col>
                    <xdr:colOff>251460</xdr:colOff>
                    <xdr:row>5</xdr:row>
                    <xdr:rowOff>22860</xdr:rowOff>
                  </from>
                  <to>
                    <xdr:col>0</xdr:col>
                    <xdr:colOff>487680</xdr:colOff>
                    <xdr:row>6</xdr:row>
                    <xdr:rowOff>0</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from>
                    <xdr:col>0</xdr:col>
                    <xdr:colOff>266700</xdr:colOff>
                    <xdr:row>7</xdr:row>
                    <xdr:rowOff>22860</xdr:rowOff>
                  </from>
                  <to>
                    <xdr:col>0</xdr:col>
                    <xdr:colOff>487680</xdr:colOff>
                    <xdr:row>8</xdr:row>
                    <xdr:rowOff>0</xdr:rowOff>
                  </to>
                </anchor>
              </controlPr>
            </control>
          </mc:Choice>
        </mc:AlternateContent>
        <mc:AlternateContent xmlns:mc="http://schemas.openxmlformats.org/markup-compatibility/2006">
          <mc:Choice Requires="x14">
            <control shapeId="2089" r:id="rId8" name="Check Box 41">
              <controlPr defaultSize="0" autoFill="0" autoLine="0" autoPict="0">
                <anchor moveWithCells="1">
                  <from>
                    <xdr:col>0</xdr:col>
                    <xdr:colOff>274320</xdr:colOff>
                    <xdr:row>9</xdr:row>
                    <xdr:rowOff>22860</xdr:rowOff>
                  </from>
                  <to>
                    <xdr:col>0</xdr:col>
                    <xdr:colOff>518160</xdr:colOff>
                    <xdr:row>10</xdr:row>
                    <xdr:rowOff>0</xdr:rowOff>
                  </to>
                </anchor>
              </controlPr>
            </control>
          </mc:Choice>
        </mc:AlternateContent>
        <mc:AlternateContent xmlns:mc="http://schemas.openxmlformats.org/markup-compatibility/2006">
          <mc:Choice Requires="x14">
            <control shapeId="2093" r:id="rId9" name="Check Box 45">
              <controlPr defaultSize="0" autoFill="0" autoLine="0" autoPict="0">
                <anchor moveWithCells="1">
                  <from>
                    <xdr:col>0</xdr:col>
                    <xdr:colOff>289560</xdr:colOff>
                    <xdr:row>11</xdr:row>
                    <xdr:rowOff>22860</xdr:rowOff>
                  </from>
                  <to>
                    <xdr:col>0</xdr:col>
                    <xdr:colOff>518160</xdr:colOff>
                    <xdr:row>12</xdr:row>
                    <xdr:rowOff>0</xdr:rowOff>
                  </to>
                </anchor>
              </controlPr>
            </control>
          </mc:Choice>
        </mc:AlternateContent>
        <mc:AlternateContent xmlns:mc="http://schemas.openxmlformats.org/markup-compatibility/2006">
          <mc:Choice Requires="x14">
            <control shapeId="2097" r:id="rId10" name="Check Box 49">
              <controlPr defaultSize="0" autoFill="0" autoLine="0" autoPict="0">
                <anchor moveWithCells="1">
                  <from>
                    <xdr:col>0</xdr:col>
                    <xdr:colOff>274320</xdr:colOff>
                    <xdr:row>13</xdr:row>
                    <xdr:rowOff>30480</xdr:rowOff>
                  </from>
                  <to>
                    <xdr:col>0</xdr:col>
                    <xdr:colOff>518160</xdr:colOff>
                    <xdr:row>14</xdr:row>
                    <xdr:rowOff>0</xdr:rowOff>
                  </to>
                </anchor>
              </controlPr>
            </control>
          </mc:Choice>
        </mc:AlternateContent>
        <mc:AlternateContent xmlns:mc="http://schemas.openxmlformats.org/markup-compatibility/2006">
          <mc:Choice Requires="x14">
            <control shapeId="2098" r:id="rId11" name="Check Box 50">
              <controlPr defaultSize="0" autoFill="0" autoLine="0" autoPict="0">
                <anchor moveWithCells="1">
                  <from>
                    <xdr:col>0</xdr:col>
                    <xdr:colOff>274320</xdr:colOff>
                    <xdr:row>15</xdr:row>
                    <xdr:rowOff>22860</xdr:rowOff>
                  </from>
                  <to>
                    <xdr:col>0</xdr:col>
                    <xdr:colOff>518160</xdr:colOff>
                    <xdr:row>16</xdr:row>
                    <xdr:rowOff>0</xdr:rowOff>
                  </to>
                </anchor>
              </controlPr>
            </control>
          </mc:Choice>
        </mc:AlternateContent>
        <mc:AlternateContent xmlns:mc="http://schemas.openxmlformats.org/markup-compatibility/2006">
          <mc:Choice Requires="x14">
            <control shapeId="2100" r:id="rId12" name="Check Box 52">
              <controlPr defaultSize="0" autoFill="0" autoLine="0" autoPict="0">
                <anchor moveWithCells="1">
                  <from>
                    <xdr:col>0</xdr:col>
                    <xdr:colOff>289560</xdr:colOff>
                    <xdr:row>17</xdr:row>
                    <xdr:rowOff>38100</xdr:rowOff>
                  </from>
                  <to>
                    <xdr:col>0</xdr:col>
                    <xdr:colOff>518160</xdr:colOff>
                    <xdr:row>18</xdr:row>
                    <xdr:rowOff>0</xdr:rowOff>
                  </to>
                </anchor>
              </controlPr>
            </control>
          </mc:Choice>
        </mc:AlternateContent>
        <mc:AlternateContent xmlns:mc="http://schemas.openxmlformats.org/markup-compatibility/2006">
          <mc:Choice Requires="x14">
            <control shapeId="2101" r:id="rId13" name="Check Box 53">
              <controlPr defaultSize="0" autoFill="0" autoLine="0" autoPict="0">
                <anchor moveWithCells="1">
                  <from>
                    <xdr:col>0</xdr:col>
                    <xdr:colOff>289560</xdr:colOff>
                    <xdr:row>19</xdr:row>
                    <xdr:rowOff>22860</xdr:rowOff>
                  </from>
                  <to>
                    <xdr:col>0</xdr:col>
                    <xdr:colOff>518160</xdr:colOff>
                    <xdr:row>20</xdr:row>
                    <xdr:rowOff>0</xdr:rowOff>
                  </to>
                </anchor>
              </controlPr>
            </control>
          </mc:Choice>
        </mc:AlternateContent>
        <mc:AlternateContent xmlns:mc="http://schemas.openxmlformats.org/markup-compatibility/2006">
          <mc:Choice Requires="x14">
            <control shapeId="2102" r:id="rId14" name="Check Box 54">
              <controlPr defaultSize="0" autoFill="0" autoLine="0" autoPict="0">
                <anchor moveWithCells="1">
                  <from>
                    <xdr:col>0</xdr:col>
                    <xdr:colOff>289560</xdr:colOff>
                    <xdr:row>21</xdr:row>
                    <xdr:rowOff>30480</xdr:rowOff>
                  </from>
                  <to>
                    <xdr:col>0</xdr:col>
                    <xdr:colOff>518160</xdr:colOff>
                    <xdr:row>22</xdr:row>
                    <xdr:rowOff>0</xdr:rowOff>
                  </to>
                </anchor>
              </controlPr>
            </control>
          </mc:Choice>
        </mc:AlternateContent>
        <mc:AlternateContent xmlns:mc="http://schemas.openxmlformats.org/markup-compatibility/2006">
          <mc:Choice Requires="x14">
            <control shapeId="2103" r:id="rId15" name="Check Box 55">
              <controlPr defaultSize="0" autoFill="0" autoLine="0" autoPict="0">
                <anchor moveWithCells="1">
                  <from>
                    <xdr:col>0</xdr:col>
                    <xdr:colOff>274320</xdr:colOff>
                    <xdr:row>25</xdr:row>
                    <xdr:rowOff>22860</xdr:rowOff>
                  </from>
                  <to>
                    <xdr:col>0</xdr:col>
                    <xdr:colOff>518160</xdr:colOff>
                    <xdr:row>26</xdr:row>
                    <xdr:rowOff>0</xdr:rowOff>
                  </to>
                </anchor>
              </controlPr>
            </control>
          </mc:Choice>
        </mc:AlternateContent>
        <mc:AlternateContent xmlns:mc="http://schemas.openxmlformats.org/markup-compatibility/2006">
          <mc:Choice Requires="x14">
            <control shapeId="2104" r:id="rId16" name="Check Box 56">
              <controlPr defaultSize="0" autoFill="0" autoLine="0" autoPict="0">
                <anchor moveWithCells="1">
                  <from>
                    <xdr:col>0</xdr:col>
                    <xdr:colOff>274320</xdr:colOff>
                    <xdr:row>27</xdr:row>
                    <xdr:rowOff>22860</xdr:rowOff>
                  </from>
                  <to>
                    <xdr:col>0</xdr:col>
                    <xdr:colOff>518160</xdr:colOff>
                    <xdr:row>28</xdr:row>
                    <xdr:rowOff>0</xdr:rowOff>
                  </to>
                </anchor>
              </controlPr>
            </control>
          </mc:Choice>
        </mc:AlternateContent>
        <mc:AlternateContent xmlns:mc="http://schemas.openxmlformats.org/markup-compatibility/2006">
          <mc:Choice Requires="x14">
            <control shapeId="2105" r:id="rId17" name="Check Box 57">
              <controlPr defaultSize="0" autoFill="0" autoLine="0" autoPict="0">
                <anchor moveWithCells="1">
                  <from>
                    <xdr:col>0</xdr:col>
                    <xdr:colOff>259080</xdr:colOff>
                    <xdr:row>29</xdr:row>
                    <xdr:rowOff>7620</xdr:rowOff>
                  </from>
                  <to>
                    <xdr:col>0</xdr:col>
                    <xdr:colOff>487680</xdr:colOff>
                    <xdr:row>29</xdr:row>
                    <xdr:rowOff>220980</xdr:rowOff>
                  </to>
                </anchor>
              </controlPr>
            </control>
          </mc:Choice>
        </mc:AlternateContent>
        <mc:AlternateContent xmlns:mc="http://schemas.openxmlformats.org/markup-compatibility/2006">
          <mc:Choice Requires="x14">
            <control shapeId="2106" r:id="rId18" name="Check Box 58">
              <controlPr defaultSize="0" autoFill="0" autoLine="0" autoPict="0">
                <anchor moveWithCells="1">
                  <from>
                    <xdr:col>0</xdr:col>
                    <xdr:colOff>259080</xdr:colOff>
                    <xdr:row>31</xdr:row>
                    <xdr:rowOff>22860</xdr:rowOff>
                  </from>
                  <to>
                    <xdr:col>0</xdr:col>
                    <xdr:colOff>487680</xdr:colOff>
                    <xdr:row>32</xdr:row>
                    <xdr:rowOff>0</xdr:rowOff>
                  </to>
                </anchor>
              </controlPr>
            </control>
          </mc:Choice>
        </mc:AlternateContent>
        <mc:AlternateContent xmlns:mc="http://schemas.openxmlformats.org/markup-compatibility/2006">
          <mc:Choice Requires="x14">
            <control shapeId="2114" r:id="rId19" name="Check Box 66">
              <controlPr defaultSize="0" autoFill="0" autoLine="0" autoPict="0">
                <anchor moveWithCells="1">
                  <from>
                    <xdr:col>0</xdr:col>
                    <xdr:colOff>251460</xdr:colOff>
                    <xdr:row>43</xdr:row>
                    <xdr:rowOff>7620</xdr:rowOff>
                  </from>
                  <to>
                    <xdr:col>0</xdr:col>
                    <xdr:colOff>487680</xdr:colOff>
                    <xdr:row>43</xdr:row>
                    <xdr:rowOff>220980</xdr:rowOff>
                  </to>
                </anchor>
              </controlPr>
            </control>
          </mc:Choice>
        </mc:AlternateContent>
        <mc:AlternateContent xmlns:mc="http://schemas.openxmlformats.org/markup-compatibility/2006">
          <mc:Choice Requires="x14">
            <control shapeId="2118" r:id="rId20" name="Check Box 70">
              <controlPr defaultSize="0" autoFill="0" autoLine="0" autoPict="0">
                <anchor moveWithCells="1">
                  <from>
                    <xdr:col>0</xdr:col>
                    <xdr:colOff>259080</xdr:colOff>
                    <xdr:row>45</xdr:row>
                    <xdr:rowOff>7620</xdr:rowOff>
                  </from>
                  <to>
                    <xdr:col>0</xdr:col>
                    <xdr:colOff>487680</xdr:colOff>
                    <xdr:row>45</xdr:row>
                    <xdr:rowOff>220980</xdr:rowOff>
                  </to>
                </anchor>
              </controlPr>
            </control>
          </mc:Choice>
        </mc:AlternateContent>
        <mc:AlternateContent xmlns:mc="http://schemas.openxmlformats.org/markup-compatibility/2006">
          <mc:Choice Requires="x14">
            <control shapeId="2119" r:id="rId21" name="Check Box 71">
              <controlPr defaultSize="0" autoFill="0" autoLine="0" autoPict="0">
                <anchor moveWithCells="1">
                  <from>
                    <xdr:col>0</xdr:col>
                    <xdr:colOff>259080</xdr:colOff>
                    <xdr:row>47</xdr:row>
                    <xdr:rowOff>7620</xdr:rowOff>
                  </from>
                  <to>
                    <xdr:col>0</xdr:col>
                    <xdr:colOff>487680</xdr:colOff>
                    <xdr:row>47</xdr:row>
                    <xdr:rowOff>220980</xdr:rowOff>
                  </to>
                </anchor>
              </controlPr>
            </control>
          </mc:Choice>
        </mc:AlternateContent>
        <mc:AlternateContent xmlns:mc="http://schemas.openxmlformats.org/markup-compatibility/2006">
          <mc:Choice Requires="x14">
            <control shapeId="2120" r:id="rId22" name="Check Box 72">
              <controlPr defaultSize="0" autoFill="0" autoLine="0" autoPict="0">
                <anchor moveWithCells="1">
                  <from>
                    <xdr:col>0</xdr:col>
                    <xdr:colOff>251460</xdr:colOff>
                    <xdr:row>49</xdr:row>
                    <xdr:rowOff>7620</xdr:rowOff>
                  </from>
                  <to>
                    <xdr:col>0</xdr:col>
                    <xdr:colOff>487680</xdr:colOff>
                    <xdr:row>49</xdr:row>
                    <xdr:rowOff>220980</xdr:rowOff>
                  </to>
                </anchor>
              </controlPr>
            </control>
          </mc:Choice>
        </mc:AlternateContent>
        <mc:AlternateContent xmlns:mc="http://schemas.openxmlformats.org/markup-compatibility/2006">
          <mc:Choice Requires="x14">
            <control shapeId="2121" r:id="rId23" name="Check Box 73">
              <controlPr defaultSize="0" autoFill="0" autoLine="0" autoPict="0">
                <anchor moveWithCells="1">
                  <from>
                    <xdr:col>0</xdr:col>
                    <xdr:colOff>251460</xdr:colOff>
                    <xdr:row>51</xdr:row>
                    <xdr:rowOff>22860</xdr:rowOff>
                  </from>
                  <to>
                    <xdr:col>0</xdr:col>
                    <xdr:colOff>487680</xdr:colOff>
                    <xdr:row>52</xdr:row>
                    <xdr:rowOff>0</xdr:rowOff>
                  </to>
                </anchor>
              </controlPr>
            </control>
          </mc:Choice>
        </mc:AlternateContent>
        <mc:AlternateContent xmlns:mc="http://schemas.openxmlformats.org/markup-compatibility/2006">
          <mc:Choice Requires="x14">
            <control shapeId="2122" r:id="rId24" name="Check Box 74">
              <controlPr defaultSize="0" autoFill="0" autoLine="0" autoPict="0">
                <anchor moveWithCells="1">
                  <from>
                    <xdr:col>0</xdr:col>
                    <xdr:colOff>259080</xdr:colOff>
                    <xdr:row>53</xdr:row>
                    <xdr:rowOff>7620</xdr:rowOff>
                  </from>
                  <to>
                    <xdr:col>0</xdr:col>
                    <xdr:colOff>487680</xdr:colOff>
                    <xdr:row>53</xdr:row>
                    <xdr:rowOff>220980</xdr:rowOff>
                  </to>
                </anchor>
              </controlPr>
            </control>
          </mc:Choice>
        </mc:AlternateContent>
        <mc:AlternateContent xmlns:mc="http://schemas.openxmlformats.org/markup-compatibility/2006">
          <mc:Choice Requires="x14">
            <control shapeId="2123" r:id="rId25" name="Check Box 75">
              <controlPr defaultSize="0" autoFill="0" autoLine="0" autoPict="0">
                <anchor moveWithCells="1">
                  <from>
                    <xdr:col>0</xdr:col>
                    <xdr:colOff>259080</xdr:colOff>
                    <xdr:row>55</xdr:row>
                    <xdr:rowOff>7620</xdr:rowOff>
                  </from>
                  <to>
                    <xdr:col>0</xdr:col>
                    <xdr:colOff>487680</xdr:colOff>
                    <xdr:row>55</xdr:row>
                    <xdr:rowOff>220980</xdr:rowOff>
                  </to>
                </anchor>
              </controlPr>
            </control>
          </mc:Choice>
        </mc:AlternateContent>
        <mc:AlternateContent xmlns:mc="http://schemas.openxmlformats.org/markup-compatibility/2006">
          <mc:Choice Requires="x14">
            <control shapeId="2124" r:id="rId26" name="Check Box 76">
              <controlPr defaultSize="0" autoFill="0" autoLine="0" autoPict="0">
                <anchor moveWithCells="1">
                  <from>
                    <xdr:col>0</xdr:col>
                    <xdr:colOff>259080</xdr:colOff>
                    <xdr:row>57</xdr:row>
                    <xdr:rowOff>7620</xdr:rowOff>
                  </from>
                  <to>
                    <xdr:col>0</xdr:col>
                    <xdr:colOff>487680</xdr:colOff>
                    <xdr:row>57</xdr:row>
                    <xdr:rowOff>220980</xdr:rowOff>
                  </to>
                </anchor>
              </controlPr>
            </control>
          </mc:Choice>
        </mc:AlternateContent>
        <mc:AlternateContent xmlns:mc="http://schemas.openxmlformats.org/markup-compatibility/2006">
          <mc:Choice Requires="x14">
            <control shapeId="2125" r:id="rId27" name="Check Box 77">
              <controlPr defaultSize="0" autoFill="0" autoLine="0" autoPict="0">
                <anchor moveWithCells="1">
                  <from>
                    <xdr:col>0</xdr:col>
                    <xdr:colOff>259080</xdr:colOff>
                    <xdr:row>61</xdr:row>
                    <xdr:rowOff>7620</xdr:rowOff>
                  </from>
                  <to>
                    <xdr:col>0</xdr:col>
                    <xdr:colOff>487680</xdr:colOff>
                    <xdr:row>61</xdr:row>
                    <xdr:rowOff>220980</xdr:rowOff>
                  </to>
                </anchor>
              </controlPr>
            </control>
          </mc:Choice>
        </mc:AlternateContent>
        <mc:AlternateContent xmlns:mc="http://schemas.openxmlformats.org/markup-compatibility/2006">
          <mc:Choice Requires="x14">
            <control shapeId="2126" r:id="rId28" name="Check Box 78">
              <controlPr defaultSize="0" autoFill="0" autoLine="0" autoPict="0">
                <anchor moveWithCells="1">
                  <from>
                    <xdr:col>0</xdr:col>
                    <xdr:colOff>259080</xdr:colOff>
                    <xdr:row>63</xdr:row>
                    <xdr:rowOff>7620</xdr:rowOff>
                  </from>
                  <to>
                    <xdr:col>0</xdr:col>
                    <xdr:colOff>487680</xdr:colOff>
                    <xdr:row>63</xdr:row>
                    <xdr:rowOff>220980</xdr:rowOff>
                  </to>
                </anchor>
              </controlPr>
            </control>
          </mc:Choice>
        </mc:AlternateContent>
        <mc:AlternateContent xmlns:mc="http://schemas.openxmlformats.org/markup-compatibility/2006">
          <mc:Choice Requires="x14">
            <control shapeId="2127" r:id="rId29" name="Check Box 79">
              <controlPr defaultSize="0" autoFill="0" autoLine="0" autoPict="0">
                <anchor moveWithCells="1">
                  <from>
                    <xdr:col>0</xdr:col>
                    <xdr:colOff>259080</xdr:colOff>
                    <xdr:row>65</xdr:row>
                    <xdr:rowOff>7620</xdr:rowOff>
                  </from>
                  <to>
                    <xdr:col>0</xdr:col>
                    <xdr:colOff>487680</xdr:colOff>
                    <xdr:row>65</xdr:row>
                    <xdr:rowOff>220980</xdr:rowOff>
                  </to>
                </anchor>
              </controlPr>
            </control>
          </mc:Choice>
        </mc:AlternateContent>
        <mc:AlternateContent xmlns:mc="http://schemas.openxmlformats.org/markup-compatibility/2006">
          <mc:Choice Requires="x14">
            <control shapeId="2128" r:id="rId30" name="Check Box 80">
              <controlPr defaultSize="0" autoFill="0" autoLine="0" autoPict="0">
                <anchor moveWithCells="1">
                  <from>
                    <xdr:col>0</xdr:col>
                    <xdr:colOff>259080</xdr:colOff>
                    <xdr:row>67</xdr:row>
                    <xdr:rowOff>7620</xdr:rowOff>
                  </from>
                  <to>
                    <xdr:col>0</xdr:col>
                    <xdr:colOff>487680</xdr:colOff>
                    <xdr:row>67</xdr:row>
                    <xdr:rowOff>220980</xdr:rowOff>
                  </to>
                </anchor>
              </controlPr>
            </control>
          </mc:Choice>
        </mc:AlternateContent>
        <mc:AlternateContent xmlns:mc="http://schemas.openxmlformats.org/markup-compatibility/2006">
          <mc:Choice Requires="x14">
            <control shapeId="2131" r:id="rId31" name="Check Box 83">
              <controlPr defaultSize="0" autoFill="0" autoLine="0" autoPict="0">
                <anchor moveWithCells="1">
                  <from>
                    <xdr:col>0</xdr:col>
                    <xdr:colOff>259080</xdr:colOff>
                    <xdr:row>73</xdr:row>
                    <xdr:rowOff>7620</xdr:rowOff>
                  </from>
                  <to>
                    <xdr:col>0</xdr:col>
                    <xdr:colOff>487680</xdr:colOff>
                    <xdr:row>74</xdr:row>
                    <xdr:rowOff>30480</xdr:rowOff>
                  </to>
                </anchor>
              </controlPr>
            </control>
          </mc:Choice>
        </mc:AlternateContent>
        <mc:AlternateContent xmlns:mc="http://schemas.openxmlformats.org/markup-compatibility/2006">
          <mc:Choice Requires="x14">
            <control shapeId="2134" r:id="rId32" name="Check Box 86">
              <controlPr defaultSize="0" autoFill="0" autoLine="0" autoPict="0">
                <anchor moveWithCells="1">
                  <from>
                    <xdr:col>0</xdr:col>
                    <xdr:colOff>259080</xdr:colOff>
                    <xdr:row>75</xdr:row>
                    <xdr:rowOff>0</xdr:rowOff>
                  </from>
                  <to>
                    <xdr:col>0</xdr:col>
                    <xdr:colOff>487680</xdr:colOff>
                    <xdr:row>75</xdr:row>
                    <xdr:rowOff>213360</xdr:rowOff>
                  </to>
                </anchor>
              </controlPr>
            </control>
          </mc:Choice>
        </mc:AlternateContent>
        <mc:AlternateContent xmlns:mc="http://schemas.openxmlformats.org/markup-compatibility/2006">
          <mc:Choice Requires="x14">
            <control shapeId="2137" r:id="rId33" name="Check Box 89">
              <controlPr defaultSize="0" autoFill="0" autoLine="0" autoPict="0">
                <anchor moveWithCells="1">
                  <from>
                    <xdr:col>0</xdr:col>
                    <xdr:colOff>259080</xdr:colOff>
                    <xdr:row>75</xdr:row>
                    <xdr:rowOff>0</xdr:rowOff>
                  </from>
                  <to>
                    <xdr:col>0</xdr:col>
                    <xdr:colOff>487680</xdr:colOff>
                    <xdr:row>75</xdr:row>
                    <xdr:rowOff>213360</xdr:rowOff>
                  </to>
                </anchor>
              </controlPr>
            </control>
          </mc:Choice>
        </mc:AlternateContent>
        <mc:AlternateContent xmlns:mc="http://schemas.openxmlformats.org/markup-compatibility/2006">
          <mc:Choice Requires="x14">
            <control shapeId="2139" r:id="rId34" name="Check Box 91">
              <controlPr defaultSize="0" autoFill="0" autoLine="0" autoPict="0">
                <anchor moveWithCells="1">
                  <from>
                    <xdr:col>0</xdr:col>
                    <xdr:colOff>259080</xdr:colOff>
                    <xdr:row>77</xdr:row>
                    <xdr:rowOff>7620</xdr:rowOff>
                  </from>
                  <to>
                    <xdr:col>0</xdr:col>
                    <xdr:colOff>487680</xdr:colOff>
                    <xdr:row>77</xdr:row>
                    <xdr:rowOff>220980</xdr:rowOff>
                  </to>
                </anchor>
              </controlPr>
            </control>
          </mc:Choice>
        </mc:AlternateContent>
        <mc:AlternateContent xmlns:mc="http://schemas.openxmlformats.org/markup-compatibility/2006">
          <mc:Choice Requires="x14">
            <control shapeId="2145" r:id="rId35" name="Check Box 97">
              <controlPr defaultSize="0" autoFill="0" autoLine="0" autoPict="0">
                <anchor moveWithCells="1">
                  <from>
                    <xdr:col>0</xdr:col>
                    <xdr:colOff>251460</xdr:colOff>
                    <xdr:row>37</xdr:row>
                    <xdr:rowOff>7620</xdr:rowOff>
                  </from>
                  <to>
                    <xdr:col>0</xdr:col>
                    <xdr:colOff>487680</xdr:colOff>
                    <xdr:row>37</xdr:row>
                    <xdr:rowOff>220980</xdr:rowOff>
                  </to>
                </anchor>
              </controlPr>
            </control>
          </mc:Choice>
        </mc:AlternateContent>
        <mc:AlternateContent xmlns:mc="http://schemas.openxmlformats.org/markup-compatibility/2006">
          <mc:Choice Requires="x14">
            <control shapeId="2146" r:id="rId36" name="Check Box 98">
              <controlPr defaultSize="0" autoFill="0" autoLine="0" autoPict="0">
                <anchor moveWithCells="1">
                  <from>
                    <xdr:col>0</xdr:col>
                    <xdr:colOff>259080</xdr:colOff>
                    <xdr:row>35</xdr:row>
                    <xdr:rowOff>22860</xdr:rowOff>
                  </from>
                  <to>
                    <xdr:col>0</xdr:col>
                    <xdr:colOff>487680</xdr:colOff>
                    <xdr:row>36</xdr:row>
                    <xdr:rowOff>0</xdr:rowOff>
                  </to>
                </anchor>
              </controlPr>
            </control>
          </mc:Choice>
        </mc:AlternateContent>
        <mc:AlternateContent xmlns:mc="http://schemas.openxmlformats.org/markup-compatibility/2006">
          <mc:Choice Requires="x14">
            <control shapeId="2147" r:id="rId37" name="Check Box 99">
              <controlPr defaultSize="0" autoFill="0" autoLine="0" autoPict="0">
                <anchor moveWithCells="1">
                  <from>
                    <xdr:col>0</xdr:col>
                    <xdr:colOff>266700</xdr:colOff>
                    <xdr:row>33</xdr:row>
                    <xdr:rowOff>30480</xdr:rowOff>
                  </from>
                  <to>
                    <xdr:col>0</xdr:col>
                    <xdr:colOff>487680</xdr:colOff>
                    <xdr:row>34</xdr:row>
                    <xdr:rowOff>0</xdr:rowOff>
                  </to>
                </anchor>
              </controlPr>
            </control>
          </mc:Choice>
        </mc:AlternateContent>
        <mc:AlternateContent xmlns:mc="http://schemas.openxmlformats.org/markup-compatibility/2006">
          <mc:Choice Requires="x14">
            <control shapeId="2172" r:id="rId38" name="Check Box 124">
              <controlPr defaultSize="0" autoFill="0" autoLine="0" autoPict="0">
                <anchor moveWithCells="1">
                  <from>
                    <xdr:col>0</xdr:col>
                    <xdr:colOff>259080</xdr:colOff>
                    <xdr:row>75</xdr:row>
                    <xdr:rowOff>7620</xdr:rowOff>
                  </from>
                  <to>
                    <xdr:col>0</xdr:col>
                    <xdr:colOff>487680</xdr:colOff>
                    <xdr:row>75</xdr:row>
                    <xdr:rowOff>220980</xdr:rowOff>
                  </to>
                </anchor>
              </controlPr>
            </control>
          </mc:Choice>
        </mc:AlternateContent>
        <mc:AlternateContent xmlns:mc="http://schemas.openxmlformats.org/markup-compatibility/2006">
          <mc:Choice Requires="x14">
            <control shapeId="2182" r:id="rId39" name="Check Box 134">
              <controlPr defaultSize="0" autoFill="0" autoLine="0" autoPict="0">
                <anchor moveWithCells="1">
                  <from>
                    <xdr:col>0</xdr:col>
                    <xdr:colOff>213360</xdr:colOff>
                    <xdr:row>82</xdr:row>
                    <xdr:rowOff>0</xdr:rowOff>
                  </from>
                  <to>
                    <xdr:col>0</xdr:col>
                    <xdr:colOff>419100</xdr:colOff>
                    <xdr:row>83</xdr:row>
                    <xdr:rowOff>0</xdr:rowOff>
                  </to>
                </anchor>
              </controlPr>
            </control>
          </mc:Choice>
        </mc:AlternateContent>
        <mc:AlternateContent xmlns:mc="http://schemas.openxmlformats.org/markup-compatibility/2006">
          <mc:Choice Requires="x14">
            <control shapeId="2183" r:id="rId40" name="Check Box 135">
              <controlPr defaultSize="0" autoFill="0" autoLine="0" autoPict="0">
                <anchor moveWithCells="1">
                  <from>
                    <xdr:col>0</xdr:col>
                    <xdr:colOff>213360</xdr:colOff>
                    <xdr:row>83</xdr:row>
                    <xdr:rowOff>175260</xdr:rowOff>
                  </from>
                  <to>
                    <xdr:col>0</xdr:col>
                    <xdr:colOff>419100</xdr:colOff>
                    <xdr:row>84</xdr:row>
                    <xdr:rowOff>190500</xdr:rowOff>
                  </to>
                </anchor>
              </controlPr>
            </control>
          </mc:Choice>
        </mc:AlternateContent>
        <mc:AlternateContent xmlns:mc="http://schemas.openxmlformats.org/markup-compatibility/2006">
          <mc:Choice Requires="x14">
            <control shapeId="2187" r:id="rId41" name="Check Box 139">
              <controlPr defaultSize="0" autoFill="0" autoLine="0" autoPict="0">
                <anchor moveWithCells="1">
                  <from>
                    <xdr:col>0</xdr:col>
                    <xdr:colOff>213360</xdr:colOff>
                    <xdr:row>85</xdr:row>
                    <xdr:rowOff>175260</xdr:rowOff>
                  </from>
                  <to>
                    <xdr:col>0</xdr:col>
                    <xdr:colOff>419100</xdr:colOff>
                    <xdr:row>86</xdr:row>
                    <xdr:rowOff>190500</xdr:rowOff>
                  </to>
                </anchor>
              </controlPr>
            </control>
          </mc:Choice>
        </mc:AlternateContent>
        <mc:AlternateContent xmlns:mc="http://schemas.openxmlformats.org/markup-compatibility/2006">
          <mc:Choice Requires="x14">
            <control shapeId="2198" r:id="rId42" name="Check Box 150">
              <controlPr defaultSize="0" autoFill="0" autoLine="0" autoPict="0">
                <anchor moveWithCells="1">
                  <from>
                    <xdr:col>0</xdr:col>
                    <xdr:colOff>289560</xdr:colOff>
                    <xdr:row>23</xdr:row>
                    <xdr:rowOff>30480</xdr:rowOff>
                  </from>
                  <to>
                    <xdr:col>0</xdr:col>
                    <xdr:colOff>518160</xdr:colOff>
                    <xdr:row>24</xdr:row>
                    <xdr:rowOff>0</xdr:rowOff>
                  </to>
                </anchor>
              </controlPr>
            </control>
          </mc:Choice>
        </mc:AlternateContent>
        <mc:AlternateContent xmlns:mc="http://schemas.openxmlformats.org/markup-compatibility/2006">
          <mc:Choice Requires="x14">
            <control shapeId="2200" r:id="rId43" name="Check Box 152">
              <controlPr defaultSize="0" autoFill="0" autoLine="0" autoPict="0">
                <anchor moveWithCells="1">
                  <from>
                    <xdr:col>0</xdr:col>
                    <xdr:colOff>259080</xdr:colOff>
                    <xdr:row>59</xdr:row>
                    <xdr:rowOff>7620</xdr:rowOff>
                  </from>
                  <to>
                    <xdr:col>0</xdr:col>
                    <xdr:colOff>487680</xdr:colOff>
                    <xdr:row>59</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3" id="{390C5024-25DC-417A-9657-1520DECD1AB3}">
            <x14:iconSet iconSet="3Symbols2" custom="1">
              <x14:cfvo type="percent">
                <xm:f>0</xm:f>
              </x14:cfvo>
              <x14:cfvo type="percent" gte="0">
                <xm:f>0</xm:f>
              </x14:cfvo>
              <x14:cfvo type="percent" gte="0">
                <xm:f>67</xm:f>
              </x14:cfvo>
              <x14:cfIcon iconSet="3Symbols2" iconId="1"/>
              <x14:cfIcon iconSet="3Symbols2" iconId="2"/>
              <x14:cfIcon iconSet="3Symbols2" iconId="2"/>
            </x14:iconSet>
          </x14:cfRule>
          <xm:sqref>A77 A7 A9 A11 A13 A15 A17 A19 A21 A23 A27 A29 A31 A33 A35 A37 A39:B39 A45 A47 A49 A51 A53 A55 A57 A59 A61 A63 A65 A67 A73 A75 A25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3CE9DE8-FBE2-44E6-B7DD-911F168244F2}">
          <x14:formula1>
            <xm:f>Weeks!$A$1:$A$8</xm:f>
          </x14:formula1>
          <xm:sqref>B50 B72</xm:sqref>
        </x14:dataValidation>
        <x14:dataValidation type="list" errorStyle="warning" allowBlank="1" showInputMessage="1" showErrorMessage="1" errorTitle="Error" error="Please select a valid number of weeks hired from the list." xr:uid="{C5F24E30-CB9D-4F32-ACF1-74071236207D}">
          <x14:formula1>
            <xm:f>Weeks!$A$1:$A$9</xm:f>
          </x14:formula1>
          <xm:sqref>B6:B38</xm:sqref>
        </x14:dataValidation>
        <x14:dataValidation type="list" allowBlank="1" showInputMessage="1" showErrorMessage="1" xr:uid="{44195A6F-0E98-493F-ACC6-B8337AAE3EE7}">
          <x14:formula1>
            <xm:f>Weeks!$A$1:$A$9</xm:f>
          </x14:formula1>
          <xm:sqref>B44 B46 B48 B52 B54 B56 B58 B60 B62 B64 B66 B68 B74 B76 B78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E2CD-D4BE-45F3-9134-B51A94560CD5}">
  <dimension ref="A1:I85"/>
  <sheetViews>
    <sheetView workbookViewId="0">
      <selection activeCell="I8" sqref="I8"/>
    </sheetView>
  </sheetViews>
  <sheetFormatPr defaultColWidth="21.109375" defaultRowHeight="14.4"/>
  <cols>
    <col min="7" max="7" width="21.109375" customWidth="1"/>
  </cols>
  <sheetData>
    <row r="1" spans="1:9" s="198" customFormat="1" ht="18">
      <c r="A1" s="233" t="s">
        <v>201</v>
      </c>
      <c r="B1" s="233"/>
      <c r="C1" s="233"/>
      <c r="D1" s="233" t="s">
        <v>202</v>
      </c>
      <c r="E1" s="233"/>
      <c r="F1" s="233"/>
      <c r="G1" s="196"/>
      <c r="H1" s="197" t="s">
        <v>202</v>
      </c>
      <c r="I1" s="197"/>
    </row>
    <row r="2" spans="1:9" ht="31.2">
      <c r="A2" s="182" t="s">
        <v>203</v>
      </c>
      <c r="B2" s="182" t="s">
        <v>175</v>
      </c>
      <c r="C2" s="182" t="s">
        <v>174</v>
      </c>
      <c r="D2" s="182" t="s">
        <v>203</v>
      </c>
      <c r="E2" s="184" t="s">
        <v>175</v>
      </c>
      <c r="F2" s="184" t="s">
        <v>174</v>
      </c>
      <c r="G2" s="182" t="s">
        <v>203</v>
      </c>
      <c r="H2" s="183" t="s">
        <v>175</v>
      </c>
      <c r="I2" s="183" t="s">
        <v>174</v>
      </c>
    </row>
    <row r="3" spans="1:9" ht="15.6">
      <c r="A3" s="80" t="s">
        <v>97</v>
      </c>
      <c r="B3" s="83">
        <v>2050</v>
      </c>
      <c r="C3" s="84">
        <v>350</v>
      </c>
      <c r="D3" s="102" t="s">
        <v>139</v>
      </c>
      <c r="E3" s="105">
        <v>1750</v>
      </c>
      <c r="F3" s="106">
        <v>350</v>
      </c>
      <c r="G3" s="117" t="s">
        <v>162</v>
      </c>
      <c r="H3" s="120">
        <v>2050</v>
      </c>
      <c r="I3" s="121">
        <v>250</v>
      </c>
    </row>
    <row r="4" spans="1:9" ht="15.6">
      <c r="A4" s="79"/>
      <c r="B4" s="130"/>
      <c r="C4" s="130"/>
      <c r="D4" s="108"/>
      <c r="E4" s="111"/>
      <c r="F4" s="112"/>
      <c r="G4" s="123"/>
      <c r="H4" s="126"/>
      <c r="I4" s="127"/>
    </row>
    <row r="5" spans="1:9" ht="15.6">
      <c r="A5" s="87" t="s">
        <v>106</v>
      </c>
      <c r="B5" s="83">
        <v>2700</v>
      </c>
      <c r="C5" s="84">
        <v>500</v>
      </c>
      <c r="D5" s="102" t="s">
        <v>142</v>
      </c>
      <c r="E5" s="105">
        <v>1750</v>
      </c>
      <c r="F5" s="106">
        <v>350</v>
      </c>
      <c r="G5" s="117" t="s">
        <v>165</v>
      </c>
      <c r="H5" s="120">
        <v>1350</v>
      </c>
      <c r="I5" s="121">
        <v>350</v>
      </c>
    </row>
    <row r="6" spans="1:9" ht="15.6">
      <c r="A6" s="89"/>
      <c r="B6" s="92"/>
      <c r="C6" s="93"/>
      <c r="D6" s="108"/>
      <c r="E6" s="111"/>
      <c r="F6" s="112"/>
      <c r="G6" s="123"/>
      <c r="H6" s="126"/>
      <c r="I6" s="127"/>
    </row>
    <row r="7" spans="1:9" ht="15.6">
      <c r="A7" s="87" t="s">
        <v>109</v>
      </c>
      <c r="B7" s="83">
        <v>7900</v>
      </c>
      <c r="C7" s="84">
        <v>350</v>
      </c>
      <c r="D7" s="102" t="s">
        <v>144</v>
      </c>
      <c r="E7" s="105">
        <v>3600</v>
      </c>
      <c r="F7" s="106">
        <v>350</v>
      </c>
      <c r="G7" s="117" t="s">
        <v>168</v>
      </c>
      <c r="H7" s="120">
        <v>2050</v>
      </c>
      <c r="I7" s="121">
        <v>250</v>
      </c>
    </row>
    <row r="8" spans="1:9" ht="15.6">
      <c r="A8" s="89"/>
      <c r="B8" s="92"/>
      <c r="C8" s="93"/>
      <c r="D8" s="108"/>
      <c r="E8" s="111"/>
      <c r="F8" s="112"/>
      <c r="G8" s="128"/>
      <c r="H8" s="128"/>
      <c r="I8" s="128"/>
    </row>
    <row r="9" spans="1:9" ht="15.6">
      <c r="A9" s="87" t="s">
        <v>112</v>
      </c>
      <c r="B9" s="83">
        <v>2800</v>
      </c>
      <c r="C9" s="84">
        <v>350</v>
      </c>
      <c r="D9" s="102" t="s">
        <v>146</v>
      </c>
      <c r="E9" s="105">
        <v>1850</v>
      </c>
      <c r="F9" s="106">
        <v>350</v>
      </c>
    </row>
    <row r="10" spans="1:9" ht="15.6">
      <c r="A10" s="89"/>
      <c r="B10" s="92"/>
      <c r="C10" s="93"/>
      <c r="D10" s="108"/>
      <c r="E10" s="111"/>
      <c r="F10" s="112"/>
    </row>
    <row r="11" spans="1:9" ht="15.6">
      <c r="A11" s="87" t="s">
        <v>115</v>
      </c>
      <c r="B11" s="83">
        <v>1350</v>
      </c>
      <c r="C11" s="84">
        <v>350</v>
      </c>
      <c r="D11" s="102" t="s">
        <v>149</v>
      </c>
      <c r="E11" s="105">
        <v>1850</v>
      </c>
      <c r="F11" s="106">
        <v>350</v>
      </c>
    </row>
    <row r="12" spans="1:9" ht="15.6">
      <c r="A12" s="89"/>
      <c r="B12" s="92"/>
      <c r="C12" s="93"/>
      <c r="D12" s="108"/>
      <c r="E12" s="111"/>
      <c r="F12" s="112"/>
    </row>
    <row r="13" spans="1:9" ht="15.6">
      <c r="A13" s="87" t="s">
        <v>118</v>
      </c>
      <c r="B13" s="83">
        <v>2050</v>
      </c>
      <c r="C13" s="84">
        <v>350</v>
      </c>
      <c r="D13" s="102" t="s">
        <v>152</v>
      </c>
      <c r="E13" s="105">
        <v>1350</v>
      </c>
      <c r="F13" s="106">
        <v>350</v>
      </c>
    </row>
    <row r="14" spans="1:9" ht="15.6">
      <c r="A14" s="89"/>
      <c r="B14" s="92"/>
      <c r="C14" s="93"/>
      <c r="D14" s="108"/>
      <c r="E14" s="111"/>
      <c r="F14" s="112"/>
    </row>
    <row r="15" spans="1:9" ht="15.6">
      <c r="A15" s="87" t="s">
        <v>121</v>
      </c>
      <c r="B15" s="83">
        <v>6400</v>
      </c>
      <c r="C15" s="84">
        <v>500</v>
      </c>
      <c r="D15" s="102" t="s">
        <v>154</v>
      </c>
      <c r="E15" s="105">
        <v>2050</v>
      </c>
      <c r="F15" s="106">
        <v>350</v>
      </c>
    </row>
    <row r="16" spans="1:9" ht="15.6">
      <c r="A16" s="89"/>
      <c r="B16" s="92"/>
      <c r="C16" s="93"/>
      <c r="D16" s="108"/>
      <c r="E16" s="111"/>
      <c r="F16" s="112"/>
    </row>
    <row r="17" spans="1:6" ht="15.6">
      <c r="A17" s="87" t="s">
        <v>124</v>
      </c>
      <c r="B17" s="83">
        <v>1850</v>
      </c>
      <c r="C17" s="84">
        <v>350</v>
      </c>
      <c r="D17" s="102" t="s">
        <v>156</v>
      </c>
      <c r="E17" s="105">
        <v>2350</v>
      </c>
      <c r="F17" s="106">
        <v>350</v>
      </c>
    </row>
    <row r="18" spans="1:6" ht="15.6">
      <c r="A18" s="89"/>
      <c r="B18" s="92"/>
      <c r="C18" s="93"/>
      <c r="D18" s="108"/>
      <c r="E18" s="111"/>
      <c r="F18" s="112"/>
    </row>
    <row r="19" spans="1:6" ht="15.6">
      <c r="A19" s="87" t="s">
        <v>126</v>
      </c>
      <c r="B19" s="83">
        <v>1850</v>
      </c>
      <c r="C19" s="84">
        <v>350</v>
      </c>
      <c r="D19" s="192" t="s">
        <v>193</v>
      </c>
      <c r="E19" s="105">
        <v>2900</v>
      </c>
      <c r="F19" s="106">
        <v>350</v>
      </c>
    </row>
    <row r="20" spans="1:6" ht="15.6">
      <c r="A20" s="89"/>
      <c r="B20" s="92"/>
      <c r="C20" s="93"/>
      <c r="D20" s="108"/>
      <c r="E20" s="111"/>
      <c r="F20" s="112"/>
    </row>
    <row r="21" spans="1:6" ht="15.6">
      <c r="A21" s="87" t="s">
        <v>128</v>
      </c>
      <c r="B21" s="83">
        <v>2900</v>
      </c>
      <c r="C21" s="84">
        <v>500</v>
      </c>
      <c r="D21" s="192" t="s">
        <v>195</v>
      </c>
      <c r="E21" s="105">
        <v>3600</v>
      </c>
      <c r="F21" s="106">
        <v>350</v>
      </c>
    </row>
    <row r="22" spans="1:6" ht="15.6">
      <c r="A22" s="186"/>
      <c r="B22" s="92"/>
      <c r="C22" s="93"/>
      <c r="D22" s="108"/>
      <c r="E22" s="111"/>
      <c r="F22" s="112"/>
    </row>
    <row r="23" spans="1:6" ht="15.6">
      <c r="A23" s="80" t="s">
        <v>189</v>
      </c>
      <c r="B23" s="83">
        <v>3500</v>
      </c>
      <c r="C23" s="84">
        <v>500</v>
      </c>
      <c r="D23" s="192" t="s">
        <v>197</v>
      </c>
      <c r="E23" s="105">
        <v>2800</v>
      </c>
      <c r="F23" s="106">
        <v>350</v>
      </c>
    </row>
    <row r="24" spans="1:6" ht="15.6">
      <c r="A24" s="186"/>
      <c r="B24" s="92"/>
      <c r="C24" s="93"/>
      <c r="D24" s="108"/>
      <c r="E24" s="111"/>
      <c r="F24" s="112"/>
    </row>
    <row r="25" spans="1:6" ht="15.6">
      <c r="A25" s="80" t="s">
        <v>190</v>
      </c>
      <c r="B25" s="83">
        <v>2800</v>
      </c>
      <c r="C25" s="84">
        <v>500</v>
      </c>
      <c r="D25" s="192" t="s">
        <v>198</v>
      </c>
      <c r="E25" s="105">
        <v>2050</v>
      </c>
      <c r="F25" s="106">
        <v>350</v>
      </c>
    </row>
    <row r="26" spans="1:6" ht="15.6">
      <c r="A26" s="186"/>
      <c r="B26" s="92"/>
      <c r="C26" s="93"/>
      <c r="D26" s="108"/>
      <c r="E26" s="111"/>
      <c r="F26" s="112"/>
    </row>
    <row r="27" spans="1:6" ht="15.6">
      <c r="A27" s="80" t="s">
        <v>191</v>
      </c>
      <c r="B27" s="83">
        <v>1750</v>
      </c>
      <c r="C27" s="84">
        <v>350</v>
      </c>
      <c r="D27" s="192" t="s">
        <v>199</v>
      </c>
      <c r="E27" s="105">
        <v>2050</v>
      </c>
      <c r="F27" s="106">
        <v>350</v>
      </c>
    </row>
    <row r="28" spans="1:6" ht="15.6">
      <c r="A28" s="89"/>
      <c r="B28" s="92"/>
      <c r="C28" s="93"/>
      <c r="D28" s="134"/>
      <c r="E28" s="111"/>
      <c r="F28" s="112"/>
    </row>
    <row r="29" spans="1:6" ht="15.6">
      <c r="A29" s="80" t="s">
        <v>192</v>
      </c>
      <c r="B29" s="83">
        <v>4200</v>
      </c>
      <c r="C29" s="84">
        <v>500</v>
      </c>
      <c r="D29" s="189"/>
    </row>
    <row r="30" spans="1:6" ht="15.6">
      <c r="A30" s="89"/>
      <c r="B30" s="92"/>
      <c r="C30" s="93"/>
      <c r="D30" s="190"/>
    </row>
    <row r="31" spans="1:6" ht="15.6">
      <c r="A31" s="87" t="s">
        <v>132</v>
      </c>
      <c r="B31" s="83">
        <v>2050</v>
      </c>
      <c r="C31" s="84">
        <v>350</v>
      </c>
      <c r="D31" s="189"/>
    </row>
    <row r="32" spans="1:6" ht="15.6">
      <c r="A32" s="89"/>
      <c r="B32" s="92"/>
      <c r="C32" s="93"/>
      <c r="D32" s="190"/>
    </row>
    <row r="33" spans="1:9" ht="15.6">
      <c r="A33" s="87" t="s">
        <v>135</v>
      </c>
      <c r="B33" s="83">
        <v>3500</v>
      </c>
      <c r="C33" s="84">
        <v>500</v>
      </c>
      <c r="D33" s="189"/>
    </row>
    <row r="34" spans="1:9" ht="15.6">
      <c r="A34" s="89"/>
      <c r="B34" s="92"/>
      <c r="C34" s="93"/>
      <c r="D34" s="190"/>
    </row>
    <row r="35" spans="1:9" ht="15.6">
      <c r="A35" s="87" t="s">
        <v>137</v>
      </c>
      <c r="B35" s="83">
        <v>1550</v>
      </c>
      <c r="C35" s="84">
        <v>250</v>
      </c>
      <c r="D35" s="189"/>
    </row>
    <row r="36" spans="1:9" ht="15.6">
      <c r="A36" s="88"/>
      <c r="B36" s="88"/>
      <c r="C36" s="88"/>
      <c r="D36" s="191"/>
    </row>
    <row r="39" spans="1:9" ht="25.95" customHeight="1">
      <c r="A39" s="223" t="s">
        <v>182</v>
      </c>
      <c r="B39" s="223"/>
      <c r="C39" s="223"/>
      <c r="D39" s="223"/>
      <c r="E39" s="223"/>
      <c r="F39" s="223"/>
      <c r="G39" s="223"/>
      <c r="H39" s="223"/>
      <c r="I39" s="195"/>
    </row>
    <row r="40" spans="1:9" ht="15.6">
      <c r="A40" s="181"/>
      <c r="B40" s="181"/>
      <c r="C40" s="221"/>
      <c r="D40" s="222"/>
      <c r="E40" s="225" t="s">
        <v>183</v>
      </c>
      <c r="F40" s="226"/>
      <c r="G40" s="194" t="s">
        <v>184</v>
      </c>
      <c r="H40" s="181"/>
    </row>
    <row r="41" spans="1:9" ht="15.6">
      <c r="A41" s="227" t="s">
        <v>186</v>
      </c>
      <c r="B41" s="228"/>
      <c r="C41" s="228"/>
      <c r="D41" s="228"/>
      <c r="E41" s="231"/>
      <c r="F41" s="220"/>
      <c r="G41" s="172">
        <v>95</v>
      </c>
      <c r="H41" s="165"/>
    </row>
    <row r="42" spans="1:9" ht="15.6">
      <c r="A42" s="169"/>
      <c r="B42" s="170"/>
      <c r="C42" s="170"/>
      <c r="D42" s="170"/>
      <c r="E42" s="167"/>
      <c r="F42" s="168"/>
      <c r="G42" s="160"/>
      <c r="H42" s="161"/>
    </row>
    <row r="43" spans="1:9" ht="15.6">
      <c r="A43" s="229" t="s">
        <v>187</v>
      </c>
      <c r="B43" s="230"/>
      <c r="C43" s="230"/>
      <c r="D43" s="230"/>
      <c r="E43" s="232"/>
      <c r="F43" s="232"/>
      <c r="G43" s="164">
        <v>40</v>
      </c>
      <c r="H43" s="165"/>
    </row>
    <row r="44" spans="1:9" ht="15.6">
      <c r="A44" s="176"/>
      <c r="B44" s="177"/>
      <c r="C44" s="177"/>
      <c r="D44" s="177"/>
      <c r="E44" s="178"/>
      <c r="F44" s="178"/>
      <c r="G44" s="175"/>
      <c r="H44" s="161"/>
    </row>
    <row r="45" spans="1:9" ht="15.6">
      <c r="A45" s="217" t="s">
        <v>185</v>
      </c>
      <c r="B45" s="218"/>
      <c r="C45" s="218"/>
      <c r="D45" s="218"/>
      <c r="E45" s="219"/>
      <c r="F45" s="220"/>
      <c r="G45" s="180">
        <v>0</v>
      </c>
      <c r="H45" s="165"/>
    </row>
    <row r="85" spans="1:1">
      <c r="A85" t="b">
        <v>0</v>
      </c>
    </row>
  </sheetData>
  <mergeCells count="11">
    <mergeCell ref="A1:C1"/>
    <mergeCell ref="D1:F1"/>
    <mergeCell ref="A45:D45"/>
    <mergeCell ref="E45:F45"/>
    <mergeCell ref="A39:H39"/>
    <mergeCell ref="C40:D40"/>
    <mergeCell ref="E40:F40"/>
    <mergeCell ref="A41:D41"/>
    <mergeCell ref="E41:F41"/>
    <mergeCell ref="A43:D43"/>
    <mergeCell ref="E43:F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0C6D-AF4A-4952-B136-6C479B8DB901}">
  <sheetPr codeName="Sheet2"/>
  <dimension ref="A2:K47"/>
  <sheetViews>
    <sheetView workbookViewId="0">
      <selection activeCell="G5" sqref="G5"/>
    </sheetView>
  </sheetViews>
  <sheetFormatPr defaultColWidth="8.88671875" defaultRowHeight="13.2"/>
  <cols>
    <col min="1" max="2" width="8" style="1" customWidth="1"/>
    <col min="3" max="3" width="12.6640625" style="1" customWidth="1"/>
    <col min="4" max="4" width="9.33203125" style="1" customWidth="1"/>
    <col min="5" max="5" width="44.33203125" style="1" customWidth="1"/>
    <col min="6" max="6" width="12.6640625" style="1" customWidth="1"/>
    <col min="7" max="7" width="18.6640625" style="54" customWidth="1"/>
    <col min="8" max="8" width="30.88671875" style="1" customWidth="1"/>
    <col min="9" max="9" width="8" style="1" customWidth="1"/>
    <col min="10" max="16384" width="8.88671875" style="1"/>
  </cols>
  <sheetData>
    <row r="2" spans="1:11" ht="28.5" customHeight="1">
      <c r="A2" s="254"/>
      <c r="B2" s="255" t="s">
        <v>95</v>
      </c>
      <c r="C2" s="255"/>
      <c r="D2" s="255"/>
      <c r="E2" s="255"/>
      <c r="F2" s="255"/>
      <c r="G2" s="255"/>
      <c r="H2" s="255"/>
      <c r="I2" s="154"/>
    </row>
    <row r="3" spans="1:11" ht="43.2" customHeight="1">
      <c r="A3" s="254"/>
      <c r="B3" s="39" t="s">
        <v>26</v>
      </c>
      <c r="C3" s="256" t="s">
        <v>25</v>
      </c>
      <c r="D3" s="256"/>
      <c r="E3" s="39" t="s">
        <v>24</v>
      </c>
      <c r="F3" s="38" t="s">
        <v>23</v>
      </c>
      <c r="G3" s="48" t="s">
        <v>99</v>
      </c>
      <c r="H3" s="38" t="s">
        <v>21</v>
      </c>
      <c r="I3" s="154"/>
    </row>
    <row r="4" spans="1:11" ht="31.95" customHeight="1">
      <c r="A4" s="254"/>
      <c r="B4" s="37" t="s">
        <v>94</v>
      </c>
      <c r="C4" s="257" t="s">
        <v>93</v>
      </c>
      <c r="D4" s="257"/>
      <c r="E4" s="37" t="s">
        <v>92</v>
      </c>
      <c r="F4" s="36">
        <v>4</v>
      </c>
      <c r="G4" s="35">
        <v>3000</v>
      </c>
      <c r="H4" s="34">
        <v>350</v>
      </c>
      <c r="I4" s="154"/>
    </row>
    <row r="5" spans="1:11" ht="19.2" customHeight="1">
      <c r="A5" s="254"/>
      <c r="B5" s="29" t="s">
        <v>91</v>
      </c>
      <c r="C5" s="250" t="s">
        <v>90</v>
      </c>
      <c r="D5" s="250"/>
      <c r="E5" s="29" t="s">
        <v>67</v>
      </c>
      <c r="F5" s="28">
        <v>18</v>
      </c>
      <c r="G5" s="27">
        <v>2600</v>
      </c>
      <c r="H5" s="26">
        <v>500</v>
      </c>
      <c r="I5" s="2"/>
    </row>
    <row r="6" spans="1:11" ht="31.95" customHeight="1">
      <c r="A6" s="254"/>
      <c r="B6" s="33" t="s">
        <v>89</v>
      </c>
      <c r="C6" s="249" t="s">
        <v>88</v>
      </c>
      <c r="D6" s="249"/>
      <c r="E6" s="33" t="s">
        <v>87</v>
      </c>
      <c r="F6" s="32">
        <v>8</v>
      </c>
      <c r="G6" s="31">
        <v>7700</v>
      </c>
      <c r="H6" s="30">
        <v>350</v>
      </c>
      <c r="I6" s="154"/>
    </row>
    <row r="7" spans="1:11" ht="33" customHeight="1">
      <c r="A7" s="254"/>
      <c r="B7" s="29" t="s">
        <v>86</v>
      </c>
      <c r="C7" s="250" t="s">
        <v>85</v>
      </c>
      <c r="D7" s="250"/>
      <c r="E7" s="29" t="s">
        <v>84</v>
      </c>
      <c r="F7" s="28">
        <v>13</v>
      </c>
      <c r="G7" s="27">
        <v>2700</v>
      </c>
      <c r="H7" s="26">
        <v>350</v>
      </c>
      <c r="I7" s="154"/>
    </row>
    <row r="8" spans="1:11" ht="19.2" customHeight="1">
      <c r="A8" s="254"/>
      <c r="B8" s="33" t="s">
        <v>83</v>
      </c>
      <c r="C8" s="249" t="s">
        <v>82</v>
      </c>
      <c r="D8" s="249"/>
      <c r="E8" s="33" t="s">
        <v>81</v>
      </c>
      <c r="F8" s="32">
        <v>14</v>
      </c>
      <c r="G8" s="31">
        <v>1300</v>
      </c>
      <c r="H8" s="30">
        <v>350</v>
      </c>
      <c r="I8" s="40"/>
      <c r="J8" s="57"/>
      <c r="K8" s="58"/>
    </row>
    <row r="9" spans="1:11" ht="19.2" customHeight="1">
      <c r="A9" s="254"/>
      <c r="B9" s="29" t="s">
        <v>80</v>
      </c>
      <c r="C9" s="250" t="s">
        <v>79</v>
      </c>
      <c r="D9" s="250"/>
      <c r="E9" s="29" t="s">
        <v>78</v>
      </c>
      <c r="F9" s="28">
        <v>7</v>
      </c>
      <c r="G9" s="27">
        <v>2000</v>
      </c>
      <c r="H9" s="26">
        <v>350</v>
      </c>
      <c r="I9" s="40"/>
      <c r="J9" s="41"/>
      <c r="K9" s="41"/>
    </row>
    <row r="10" spans="1:11" ht="19.2" customHeight="1">
      <c r="A10" s="254"/>
      <c r="B10" s="33" t="s">
        <v>77</v>
      </c>
      <c r="C10" s="249" t="s">
        <v>76</v>
      </c>
      <c r="D10" s="249"/>
      <c r="E10" s="33" t="s">
        <v>75</v>
      </c>
      <c r="F10" s="32">
        <v>42</v>
      </c>
      <c r="G10" s="31">
        <v>6200</v>
      </c>
      <c r="H10" s="30">
        <v>500</v>
      </c>
      <c r="I10" s="40"/>
      <c r="J10" s="58"/>
      <c r="K10" s="41"/>
    </row>
    <row r="11" spans="1:11" ht="19.95" customHeight="1">
      <c r="A11" s="254"/>
      <c r="B11" s="29" t="s">
        <v>74</v>
      </c>
      <c r="C11" s="250" t="s">
        <v>73</v>
      </c>
      <c r="D11" s="250"/>
      <c r="E11" s="29" t="s">
        <v>73</v>
      </c>
      <c r="F11" s="28">
        <v>16</v>
      </c>
      <c r="G11" s="27">
        <v>1800</v>
      </c>
      <c r="H11" s="26">
        <v>350</v>
      </c>
      <c r="I11" s="40"/>
      <c r="J11" s="41"/>
      <c r="K11" s="41"/>
    </row>
    <row r="12" spans="1:11" ht="19.2" customHeight="1">
      <c r="A12" s="254"/>
      <c r="B12" s="33" t="s">
        <v>72</v>
      </c>
      <c r="C12" s="249" t="s">
        <v>71</v>
      </c>
      <c r="D12" s="249"/>
      <c r="E12" s="33" t="s">
        <v>71</v>
      </c>
      <c r="F12" s="32">
        <v>12</v>
      </c>
      <c r="G12" s="31">
        <v>1800</v>
      </c>
      <c r="H12" s="30">
        <v>350</v>
      </c>
      <c r="I12" s="2"/>
    </row>
    <row r="13" spans="1:11" ht="31.95" customHeight="1">
      <c r="A13" s="254"/>
      <c r="B13" s="29" t="s">
        <v>70</v>
      </c>
      <c r="C13" s="250" t="s">
        <v>63</v>
      </c>
      <c r="D13" s="250"/>
      <c r="E13" s="29" t="s">
        <v>69</v>
      </c>
      <c r="F13" s="28">
        <v>26</v>
      </c>
      <c r="G13" s="27">
        <v>3400</v>
      </c>
      <c r="H13" s="26">
        <v>500</v>
      </c>
      <c r="I13" s="154"/>
    </row>
    <row r="14" spans="1:11" ht="31.95" customHeight="1">
      <c r="A14" s="254"/>
      <c r="B14" s="33" t="s">
        <v>68</v>
      </c>
      <c r="C14" s="249" t="s">
        <v>63</v>
      </c>
      <c r="D14" s="249"/>
      <c r="E14" s="33" t="s">
        <v>67</v>
      </c>
      <c r="F14" s="32">
        <v>16</v>
      </c>
      <c r="G14" s="31">
        <v>2700</v>
      </c>
      <c r="H14" s="30">
        <v>500</v>
      </c>
      <c r="I14" s="154"/>
    </row>
    <row r="15" spans="1:11" ht="31.95" customHeight="1">
      <c r="A15" s="254"/>
      <c r="B15" s="29" t="s">
        <v>66</v>
      </c>
      <c r="C15" s="250" t="s">
        <v>63</v>
      </c>
      <c r="D15" s="250"/>
      <c r="E15" s="29" t="s">
        <v>65</v>
      </c>
      <c r="F15" s="28">
        <v>10</v>
      </c>
      <c r="G15" s="27">
        <v>1700</v>
      </c>
      <c r="H15" s="26">
        <v>350</v>
      </c>
      <c r="I15" s="154"/>
    </row>
    <row r="16" spans="1:11" ht="33" customHeight="1">
      <c r="A16" s="254"/>
      <c r="B16" s="33" t="s">
        <v>64</v>
      </c>
      <c r="C16" s="249" t="s">
        <v>63</v>
      </c>
      <c r="D16" s="249"/>
      <c r="E16" s="33" t="s">
        <v>62</v>
      </c>
      <c r="F16" s="32">
        <v>28</v>
      </c>
      <c r="G16" s="31">
        <v>4100</v>
      </c>
      <c r="H16" s="30">
        <v>500</v>
      </c>
      <c r="I16" s="154"/>
    </row>
    <row r="17" spans="1:9" ht="19.2" customHeight="1">
      <c r="A17" s="254"/>
      <c r="B17" s="29" t="s">
        <v>61</v>
      </c>
      <c r="C17" s="250" t="s">
        <v>56</v>
      </c>
      <c r="D17" s="250"/>
      <c r="E17" s="29" t="s">
        <v>60</v>
      </c>
      <c r="F17" s="28">
        <v>10</v>
      </c>
      <c r="G17" s="27">
        <v>2000</v>
      </c>
      <c r="H17" s="26">
        <v>350</v>
      </c>
      <c r="I17" s="2"/>
    </row>
    <row r="18" spans="1:9" ht="19.2" customHeight="1">
      <c r="A18" s="254"/>
      <c r="B18" s="33" t="s">
        <v>59</v>
      </c>
      <c r="C18" s="249" t="s">
        <v>56</v>
      </c>
      <c r="D18" s="249"/>
      <c r="E18" s="33" t="s">
        <v>58</v>
      </c>
      <c r="F18" s="32">
        <v>22</v>
      </c>
      <c r="G18" s="31">
        <v>3400</v>
      </c>
      <c r="H18" s="30">
        <v>500</v>
      </c>
      <c r="I18" s="2"/>
    </row>
    <row r="19" spans="1:9" ht="19.2" customHeight="1">
      <c r="A19" s="254"/>
      <c r="B19" s="29" t="s">
        <v>57</v>
      </c>
      <c r="C19" s="250" t="s">
        <v>56</v>
      </c>
      <c r="D19" s="250"/>
      <c r="E19" s="29" t="s">
        <v>55</v>
      </c>
      <c r="F19" s="28">
        <v>5</v>
      </c>
      <c r="G19" s="27">
        <v>1500</v>
      </c>
      <c r="H19" s="26">
        <v>250</v>
      </c>
      <c r="I19" s="2"/>
    </row>
    <row r="20" spans="1:9" ht="30.45" customHeight="1">
      <c r="A20" s="154"/>
      <c r="B20" s="251" t="s">
        <v>54</v>
      </c>
      <c r="C20" s="251"/>
      <c r="D20" s="251"/>
      <c r="E20" s="251"/>
      <c r="F20" s="251"/>
      <c r="G20" s="251"/>
      <c r="H20" s="251"/>
      <c r="I20" s="154"/>
    </row>
    <row r="21" spans="1:9" ht="43.2" customHeight="1">
      <c r="A21" s="156"/>
      <c r="B21" s="25" t="s">
        <v>26</v>
      </c>
      <c r="C21" s="252" t="s">
        <v>25</v>
      </c>
      <c r="D21" s="252"/>
      <c r="E21" s="25" t="s">
        <v>24</v>
      </c>
      <c r="F21" s="24" t="s">
        <v>23</v>
      </c>
      <c r="G21" s="49" t="s">
        <v>22</v>
      </c>
      <c r="H21" s="24" t="s">
        <v>21</v>
      </c>
      <c r="I21" s="156"/>
    </row>
    <row r="22" spans="1:9" ht="19.95" customHeight="1">
      <c r="A22" s="2"/>
      <c r="B22" s="23" t="s">
        <v>53</v>
      </c>
      <c r="C22" s="253" t="s">
        <v>50</v>
      </c>
      <c r="D22" s="253"/>
      <c r="E22" s="55" t="s">
        <v>52</v>
      </c>
      <c r="F22" s="22">
        <v>9</v>
      </c>
      <c r="G22" s="45">
        <v>1700</v>
      </c>
      <c r="H22" s="21">
        <v>350</v>
      </c>
      <c r="I22" s="2"/>
    </row>
    <row r="23" spans="1:9" ht="19.2" customHeight="1">
      <c r="A23" s="2"/>
      <c r="B23" s="17" t="s">
        <v>51</v>
      </c>
      <c r="C23" s="246" t="s">
        <v>50</v>
      </c>
      <c r="D23" s="246"/>
      <c r="E23" s="56" t="s">
        <v>49</v>
      </c>
      <c r="F23" s="16">
        <v>11</v>
      </c>
      <c r="G23" s="46">
        <v>1700</v>
      </c>
      <c r="H23" s="15">
        <v>350</v>
      </c>
      <c r="I23" s="2"/>
    </row>
    <row r="24" spans="1:9" ht="19.2" customHeight="1">
      <c r="A24" s="2"/>
      <c r="B24" s="20" t="s">
        <v>48</v>
      </c>
      <c r="C24" s="245" t="s">
        <v>47</v>
      </c>
      <c r="D24" s="245"/>
      <c r="E24" s="20" t="s">
        <v>47</v>
      </c>
      <c r="F24" s="19">
        <v>32</v>
      </c>
      <c r="G24" s="47">
        <v>3500</v>
      </c>
      <c r="H24" s="18">
        <v>350</v>
      </c>
      <c r="I24" s="2"/>
    </row>
    <row r="25" spans="1:9" ht="31.95" customHeight="1">
      <c r="A25" s="154"/>
      <c r="B25" s="17" t="s">
        <v>46</v>
      </c>
      <c r="C25" s="246" t="s">
        <v>45</v>
      </c>
      <c r="D25" s="246"/>
      <c r="E25" s="17" t="s">
        <v>44</v>
      </c>
      <c r="F25" s="16">
        <v>12</v>
      </c>
      <c r="G25" s="46">
        <v>1800</v>
      </c>
      <c r="H25" s="15">
        <v>350</v>
      </c>
      <c r="I25" s="154"/>
    </row>
    <row r="26" spans="1:9" ht="19.2" customHeight="1">
      <c r="A26" s="2"/>
      <c r="B26" s="20" t="s">
        <v>43</v>
      </c>
      <c r="C26" s="245" t="s">
        <v>37</v>
      </c>
      <c r="D26" s="245"/>
      <c r="E26" s="20" t="s">
        <v>42</v>
      </c>
      <c r="F26" s="19">
        <v>17</v>
      </c>
      <c r="G26" s="47">
        <v>1800</v>
      </c>
      <c r="H26" s="18">
        <v>350</v>
      </c>
      <c r="I26" s="2"/>
    </row>
    <row r="27" spans="1:9" ht="19.2" customHeight="1">
      <c r="A27" s="2"/>
      <c r="B27" s="17" t="s">
        <v>41</v>
      </c>
      <c r="C27" s="246" t="s">
        <v>37</v>
      </c>
      <c r="D27" s="246"/>
      <c r="E27" s="17" t="s">
        <v>6</v>
      </c>
      <c r="F27" s="16">
        <v>6</v>
      </c>
      <c r="G27" s="46">
        <v>1300</v>
      </c>
      <c r="H27" s="15">
        <v>350</v>
      </c>
      <c r="I27" s="2"/>
    </row>
    <row r="28" spans="1:9" ht="31.95" customHeight="1">
      <c r="A28" s="154"/>
      <c r="B28" s="20" t="s">
        <v>40</v>
      </c>
      <c r="C28" s="245" t="s">
        <v>37</v>
      </c>
      <c r="D28" s="245"/>
      <c r="E28" s="20" t="s">
        <v>39</v>
      </c>
      <c r="F28" s="19">
        <v>8</v>
      </c>
      <c r="G28" s="47">
        <v>2000</v>
      </c>
      <c r="H28" s="18">
        <v>350</v>
      </c>
      <c r="I28" s="154"/>
    </row>
    <row r="29" spans="1:9" ht="19.2" customHeight="1">
      <c r="A29" s="2"/>
      <c r="B29" s="17" t="s">
        <v>38</v>
      </c>
      <c r="C29" s="246" t="s">
        <v>37</v>
      </c>
      <c r="D29" s="246"/>
      <c r="E29" s="17" t="s">
        <v>36</v>
      </c>
      <c r="F29" s="16">
        <v>24</v>
      </c>
      <c r="G29" s="46">
        <v>2300</v>
      </c>
      <c r="H29" s="15">
        <v>350</v>
      </c>
      <c r="I29" s="2"/>
    </row>
    <row r="30" spans="1:9" ht="19.2" customHeight="1">
      <c r="A30" s="2"/>
      <c r="B30" s="20" t="s">
        <v>35</v>
      </c>
      <c r="C30" s="245" t="s">
        <v>28</v>
      </c>
      <c r="D30" s="245"/>
      <c r="E30" s="20" t="s">
        <v>34</v>
      </c>
      <c r="F30" s="19">
        <v>36</v>
      </c>
      <c r="G30" s="47">
        <v>5400</v>
      </c>
      <c r="H30" s="18">
        <v>500</v>
      </c>
      <c r="I30" s="2"/>
    </row>
    <row r="31" spans="1:9" ht="19.2" customHeight="1">
      <c r="A31" s="2"/>
      <c r="B31" s="17" t="s">
        <v>33</v>
      </c>
      <c r="C31" s="246" t="s">
        <v>28</v>
      </c>
      <c r="D31" s="246"/>
      <c r="E31" s="17" t="s">
        <v>32</v>
      </c>
      <c r="F31" s="16">
        <v>16</v>
      </c>
      <c r="G31" s="46">
        <v>2700</v>
      </c>
      <c r="H31" s="15">
        <v>350</v>
      </c>
      <c r="I31" s="2"/>
    </row>
    <row r="32" spans="1:9" ht="19.2" customHeight="1">
      <c r="A32" s="2"/>
      <c r="B32" s="20" t="s">
        <v>31</v>
      </c>
      <c r="C32" s="245" t="s">
        <v>28</v>
      </c>
      <c r="D32" s="245"/>
      <c r="E32" s="20" t="s">
        <v>30</v>
      </c>
      <c r="F32" s="19">
        <v>9</v>
      </c>
      <c r="G32" s="47">
        <v>2000</v>
      </c>
      <c r="H32" s="18">
        <v>350</v>
      </c>
      <c r="I32" s="2"/>
    </row>
    <row r="33" spans="1:9" ht="33" customHeight="1">
      <c r="A33" s="154"/>
      <c r="B33" s="17" t="s">
        <v>29</v>
      </c>
      <c r="C33" s="246" t="s">
        <v>28</v>
      </c>
      <c r="D33" s="246"/>
      <c r="E33" s="17" t="s">
        <v>27</v>
      </c>
      <c r="F33" s="16">
        <v>10</v>
      </c>
      <c r="G33" s="46">
        <v>2000</v>
      </c>
      <c r="H33" s="15">
        <v>350</v>
      </c>
      <c r="I33" s="154"/>
    </row>
    <row r="34" spans="1:9" ht="42.45" customHeight="1">
      <c r="A34" s="154"/>
      <c r="B34" s="154"/>
      <c r="C34" s="237"/>
      <c r="D34" s="237"/>
      <c r="E34" s="154"/>
      <c r="F34" s="154"/>
      <c r="G34" s="50"/>
      <c r="H34" s="154"/>
      <c r="I34" s="154"/>
    </row>
    <row r="35" spans="1:9" ht="28.5" customHeight="1">
      <c r="A35" s="154"/>
      <c r="B35" s="247" t="s">
        <v>100</v>
      </c>
      <c r="C35" s="248"/>
      <c r="D35" s="248"/>
      <c r="E35" s="248"/>
      <c r="F35" s="248"/>
      <c r="G35" s="248"/>
      <c r="H35" s="248"/>
      <c r="I35" s="154"/>
    </row>
    <row r="36" spans="1:9" ht="43.2" customHeight="1">
      <c r="A36" s="156"/>
      <c r="B36" s="14" t="s">
        <v>26</v>
      </c>
      <c r="C36" s="241" t="s">
        <v>25</v>
      </c>
      <c r="D36" s="241"/>
      <c r="E36" s="14" t="s">
        <v>24</v>
      </c>
      <c r="F36" s="13" t="s">
        <v>23</v>
      </c>
      <c r="G36" s="51" t="s">
        <v>22</v>
      </c>
      <c r="H36" s="12" t="s">
        <v>21</v>
      </c>
      <c r="I36" s="156"/>
    </row>
    <row r="37" spans="1:9" ht="19.2" customHeight="1">
      <c r="A37" s="2"/>
      <c r="B37" s="59" t="s">
        <v>20</v>
      </c>
      <c r="C37" s="242" t="s">
        <v>19</v>
      </c>
      <c r="D37" s="242"/>
      <c r="E37" s="11" t="s">
        <v>18</v>
      </c>
      <c r="F37" s="10">
        <v>4</v>
      </c>
      <c r="G37" s="52">
        <v>2000</v>
      </c>
      <c r="H37" s="9">
        <v>250</v>
      </c>
      <c r="I37" s="2"/>
    </row>
    <row r="38" spans="1:9" ht="19.2" customHeight="1">
      <c r="A38" s="2"/>
      <c r="B38" s="8" t="s">
        <v>17</v>
      </c>
      <c r="C38" s="243" t="s">
        <v>16</v>
      </c>
      <c r="D38" s="243"/>
      <c r="E38" s="8" t="s">
        <v>15</v>
      </c>
      <c r="F38" s="7">
        <v>10</v>
      </c>
      <c r="G38" s="44">
        <v>1700</v>
      </c>
      <c r="H38" s="6">
        <v>250</v>
      </c>
      <c r="I38" s="2"/>
    </row>
    <row r="39" spans="1:9" ht="19.2" customHeight="1">
      <c r="A39" s="2"/>
      <c r="B39" s="5" t="s">
        <v>14</v>
      </c>
      <c r="C39" s="236" t="s">
        <v>13</v>
      </c>
      <c r="D39" s="236"/>
      <c r="E39" s="5" t="s">
        <v>12</v>
      </c>
      <c r="F39" s="4">
        <v>12</v>
      </c>
      <c r="G39" s="53">
        <v>4000</v>
      </c>
      <c r="H39" s="3">
        <v>250</v>
      </c>
      <c r="I39" s="2"/>
    </row>
    <row r="40" spans="1:9" ht="33" customHeight="1">
      <c r="A40" s="154"/>
      <c r="B40" s="8" t="s">
        <v>11</v>
      </c>
      <c r="C40" s="244" t="s">
        <v>10</v>
      </c>
      <c r="D40" s="244"/>
      <c r="E40" s="8" t="s">
        <v>9</v>
      </c>
      <c r="F40" s="7">
        <v>7</v>
      </c>
      <c r="G40" s="44">
        <v>1300</v>
      </c>
      <c r="H40" s="6">
        <v>250</v>
      </c>
      <c r="I40" s="154"/>
    </row>
    <row r="41" spans="1:9" ht="19.2" customHeight="1">
      <c r="A41" s="2"/>
      <c r="B41" s="5" t="s">
        <v>8</v>
      </c>
      <c r="C41" s="236" t="s">
        <v>7</v>
      </c>
      <c r="D41" s="236"/>
      <c r="E41" s="5" t="s">
        <v>6</v>
      </c>
      <c r="F41" s="4">
        <v>1</v>
      </c>
      <c r="G41" s="53">
        <v>2000</v>
      </c>
      <c r="H41" s="3">
        <v>350</v>
      </c>
      <c r="I41" s="2"/>
    </row>
    <row r="42" spans="1:9" ht="37.5" customHeight="1">
      <c r="A42" s="154"/>
      <c r="B42" s="154"/>
      <c r="C42" s="237"/>
      <c r="D42" s="237"/>
      <c r="E42" s="154"/>
      <c r="F42" s="154"/>
      <c r="G42" s="50"/>
      <c r="H42" s="154"/>
      <c r="I42" s="154"/>
    </row>
    <row r="43" spans="1:9" ht="28.95" customHeight="1">
      <c r="A43" s="239"/>
      <c r="B43" s="238" t="s">
        <v>5</v>
      </c>
      <c r="C43" s="238"/>
      <c r="D43" s="238"/>
      <c r="E43" s="238"/>
      <c r="F43" s="238"/>
      <c r="G43" s="238"/>
      <c r="H43" s="238"/>
      <c r="I43" s="239"/>
    </row>
    <row r="44" spans="1:9" ht="19.2" customHeight="1">
      <c r="A44" s="239"/>
      <c r="B44" s="240" t="s">
        <v>4</v>
      </c>
      <c r="C44" s="240"/>
      <c r="D44" s="240"/>
      <c r="E44" s="240"/>
      <c r="F44" s="240"/>
      <c r="G44" s="240"/>
      <c r="H44" s="146">
        <v>93.5</v>
      </c>
      <c r="I44" s="239"/>
    </row>
    <row r="45" spans="1:9" ht="19.2" customHeight="1">
      <c r="A45" s="40"/>
      <c r="B45" s="234" t="s">
        <v>3</v>
      </c>
      <c r="C45" s="234"/>
      <c r="D45" s="234"/>
      <c r="E45" s="234"/>
      <c r="F45" s="234"/>
      <c r="G45" s="234"/>
      <c r="H45" s="145">
        <v>38.5</v>
      </c>
      <c r="I45" s="40"/>
    </row>
    <row r="46" spans="1:9" ht="21.6" customHeight="1">
      <c r="A46" s="155"/>
      <c r="B46" s="235" t="s">
        <v>2</v>
      </c>
      <c r="C46" s="235"/>
      <c r="D46" s="235"/>
      <c r="E46" s="235"/>
      <c r="F46" s="235"/>
      <c r="G46" s="235"/>
      <c r="H46" s="43" t="s">
        <v>96</v>
      </c>
      <c r="I46" s="42"/>
    </row>
    <row r="47" spans="1:9" ht="15" customHeight="1">
      <c r="A47" s="41"/>
    </row>
  </sheetData>
  <mergeCells count="48">
    <mergeCell ref="A43:A44"/>
    <mergeCell ref="C10:D10"/>
    <mergeCell ref="C11:D11"/>
    <mergeCell ref="C12:D12"/>
    <mergeCell ref="C13:D13"/>
    <mergeCell ref="C14:D14"/>
    <mergeCell ref="C15:D15"/>
    <mergeCell ref="A2:A19"/>
    <mergeCell ref="B2:H2"/>
    <mergeCell ref="C3:D3"/>
    <mergeCell ref="C4:D4"/>
    <mergeCell ref="C5:D5"/>
    <mergeCell ref="C6:D6"/>
    <mergeCell ref="C7:D7"/>
    <mergeCell ref="C8:D8"/>
    <mergeCell ref="C9:D9"/>
    <mergeCell ref="C21:D21"/>
    <mergeCell ref="C22:D22"/>
    <mergeCell ref="C23:D23"/>
    <mergeCell ref="C24:D24"/>
    <mergeCell ref="C25:D25"/>
    <mergeCell ref="C16:D16"/>
    <mergeCell ref="C17:D17"/>
    <mergeCell ref="C18:D18"/>
    <mergeCell ref="C19:D19"/>
    <mergeCell ref="B20:H20"/>
    <mergeCell ref="C31:D31"/>
    <mergeCell ref="C32:D32"/>
    <mergeCell ref="C33:D33"/>
    <mergeCell ref="C34:D34"/>
    <mergeCell ref="B35:H35"/>
    <mergeCell ref="C26:D26"/>
    <mergeCell ref="C27:D27"/>
    <mergeCell ref="C28:D28"/>
    <mergeCell ref="C29:D29"/>
    <mergeCell ref="C30:D30"/>
    <mergeCell ref="I43:I44"/>
    <mergeCell ref="B44:G44"/>
    <mergeCell ref="C36:D36"/>
    <mergeCell ref="C37:D37"/>
    <mergeCell ref="C38:D38"/>
    <mergeCell ref="C39:D39"/>
    <mergeCell ref="C40:D40"/>
    <mergeCell ref="B45:G45"/>
    <mergeCell ref="B46:G46"/>
    <mergeCell ref="C41:D41"/>
    <mergeCell ref="C42:D42"/>
    <mergeCell ref="B43:H4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6D9C-27C7-4D0F-A96A-91645B8F7F93}">
  <sheetPr codeName="Sheet3"/>
  <dimension ref="A1:B15"/>
  <sheetViews>
    <sheetView workbookViewId="0"/>
  </sheetViews>
  <sheetFormatPr defaultRowHeight="14.4"/>
  <sheetData>
    <row r="1" spans="1:2">
      <c r="A1">
        <v>0</v>
      </c>
    </row>
    <row r="2" spans="1:2">
      <c r="A2">
        <v>1</v>
      </c>
    </row>
    <row r="3" spans="1:2">
      <c r="A3">
        <v>2</v>
      </c>
    </row>
    <row r="4" spans="1:2">
      <c r="A4">
        <v>3</v>
      </c>
    </row>
    <row r="5" spans="1:2">
      <c r="A5">
        <v>4</v>
      </c>
    </row>
    <row r="6" spans="1:2">
      <c r="A6">
        <v>5</v>
      </c>
    </row>
    <row r="7" spans="1:2">
      <c r="A7">
        <v>6</v>
      </c>
    </row>
    <row r="8" spans="1:2">
      <c r="A8">
        <v>7</v>
      </c>
    </row>
    <row r="9" spans="1:2">
      <c r="A9">
        <v>8</v>
      </c>
    </row>
    <row r="11" spans="1:2">
      <c r="A11" s="63" t="s">
        <v>170</v>
      </c>
      <c r="B11" s="1"/>
    </row>
    <row r="12" spans="1:2">
      <c r="A12" s="63" t="s">
        <v>171</v>
      </c>
      <c r="B12" s="1"/>
    </row>
    <row r="14" spans="1:2">
      <c r="A14" t="s">
        <v>172</v>
      </c>
    </row>
    <row r="15" spans="1:2">
      <c r="A15" t="s">
        <v>173</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EBE9-1D1D-4B78-B1EF-9E45565460EA}">
  <dimension ref="A1:A40"/>
  <sheetViews>
    <sheetView workbookViewId="0">
      <selection activeCell="A15" sqref="A15"/>
    </sheetView>
  </sheetViews>
  <sheetFormatPr defaultRowHeight="14.4"/>
  <sheetData>
    <row r="1" spans="1:1">
      <c r="A1">
        <v>0</v>
      </c>
    </row>
    <row r="2" spans="1:1">
      <c r="A2">
        <v>1</v>
      </c>
    </row>
    <row r="3" spans="1:1">
      <c r="A3">
        <v>2</v>
      </c>
    </row>
    <row r="4" spans="1:1">
      <c r="A4">
        <v>3</v>
      </c>
    </row>
    <row r="5" spans="1:1">
      <c r="A5">
        <v>4</v>
      </c>
    </row>
    <row r="6" spans="1:1">
      <c r="A6">
        <v>5</v>
      </c>
    </row>
    <row r="7" spans="1:1">
      <c r="A7">
        <v>6</v>
      </c>
    </row>
    <row r="8" spans="1:1">
      <c r="A8">
        <v>7</v>
      </c>
    </row>
    <row r="9" spans="1:1">
      <c r="A9">
        <v>8</v>
      </c>
    </row>
    <row r="10" spans="1:1">
      <c r="A10">
        <v>9</v>
      </c>
    </row>
    <row r="11" spans="1:1">
      <c r="A11">
        <v>10</v>
      </c>
    </row>
    <row r="12" spans="1:1">
      <c r="A12">
        <v>11</v>
      </c>
    </row>
    <row r="13" spans="1:1">
      <c r="A13">
        <v>12</v>
      </c>
    </row>
    <row r="14" spans="1:1">
      <c r="A14">
        <v>13</v>
      </c>
    </row>
    <row r="15" spans="1:1">
      <c r="A15">
        <v>14</v>
      </c>
    </row>
    <row r="16" spans="1:1">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sheetData>
  <sheetProtection algorithmName="SHA-512" hashValue="kdwuVuyfZfD+RmQOOFmzq6LBWbgV1S2NA5h9ci34QkexdXLpgy+b0Ttg+wqdvlSlXBJyGD4G1koiuvi9ra3ZlQ==" saltValue="MHzOfh0mhSj7XncEKJzNj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Booking Calculations</vt:lpstr>
      <vt:lpstr>Masterlist</vt:lpstr>
      <vt:lpstr>Banner Costs </vt:lpstr>
      <vt:lpstr>Weeks</vt:lpstr>
      <vt:lpstr>Number of Locations</vt:lpstr>
      <vt:lpstr>'Booking Calculations'!Print_Area</vt:lpstr>
    </vt:vector>
  </TitlesOfParts>
  <Company>City of Perth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Hua;Curtis Blackwood</dc:creator>
  <cp:lastModifiedBy>Chauntelle Ferry</cp:lastModifiedBy>
  <cp:lastPrinted>2025-01-24T07:56:35Z</cp:lastPrinted>
  <dcterms:created xsi:type="dcterms:W3CDTF">2024-08-22T07:51:27Z</dcterms:created>
  <dcterms:modified xsi:type="dcterms:W3CDTF">2025-08-06T04:24:02Z</dcterms:modified>
</cp:coreProperties>
</file>